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7960" yWindow="2240" windowWidth="24640" windowHeight="15540" tabRatio="500"/>
  </bookViews>
  <sheets>
    <sheet name="BaseData" sheetId="1" r:id="rId1"/>
    <sheet name="DataWithInflationBump" sheetId="3" r:id="rId2"/>
    <sheet name="DataAnalysis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3" l="1"/>
  <c r="B2" i="4"/>
  <c r="C3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E2" i="4"/>
  <c r="C242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C196" i="4"/>
  <c r="D196" i="4"/>
  <c r="C197" i="4"/>
  <c r="D197" i="4"/>
  <c r="C198" i="4"/>
  <c r="D198" i="4"/>
  <c r="C199" i="4"/>
  <c r="D199" i="4"/>
  <c r="C200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A242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F2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4" i="4"/>
  <c r="A3" i="4"/>
  <c r="B4" i="1"/>
  <c r="B5" i="1"/>
  <c r="B6" i="1"/>
  <c r="B3" i="1"/>
</calcChain>
</file>

<file path=xl/sharedStrings.xml><?xml version="1.0" encoding="utf-8"?>
<sst xmlns="http://schemas.openxmlformats.org/spreadsheetml/2006/main" count="37" uniqueCount="28">
  <si>
    <t>r</t>
  </si>
  <si>
    <t>Cost per gross square foot</t>
  </si>
  <si>
    <t>Price today</t>
  </si>
  <si>
    <t>Gross square feet</t>
  </si>
  <si>
    <t>Down payment</t>
  </si>
  <si>
    <t>Monthly payments</t>
  </si>
  <si>
    <t>Grossing factor</t>
  </si>
  <si>
    <t>Years</t>
  </si>
  <si>
    <t>Implied annual  r</t>
  </si>
  <si>
    <t>Analytics</t>
  </si>
  <si>
    <t>Parameters</t>
  </si>
  <si>
    <t>Annual rent bump</t>
  </si>
  <si>
    <t>Month</t>
  </si>
  <si>
    <t>Payment</t>
  </si>
  <si>
    <t>Year</t>
  </si>
  <si>
    <t>NPV</t>
  </si>
  <si>
    <t>Running Total</t>
  </si>
  <si>
    <t>Net Present Value Explained</t>
  </si>
  <si>
    <t>The net present value of future monthly payments assumes an interest rate of 1.5 percent per year. That is the cost to rent future payments.</t>
  </si>
  <si>
    <t>Rent deposit</t>
  </si>
  <si>
    <t>IRR</t>
  </si>
  <si>
    <t>this sheet is based on $700 a gross aq foot</t>
  </si>
  <si>
    <t>You can change this sheet by going</t>
  </si>
  <si>
    <t>to sheet "base data"</t>
  </si>
  <si>
    <t>copy a cost out of the A column celll of your choise</t>
  </si>
  <si>
    <t>go to sheet " data with inflation bump"</t>
  </si>
  <si>
    <t>past that cell into A3</t>
  </si>
  <si>
    <t>this sheet is a source for trying different costs per gross sq foot  of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</si>
</sst>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00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/>
    <xf numFmtId="0" fontId="1" fillId="0" borderId="0" xfId="0" applyFont="1" applyAlignment="1">
      <alignment horizontal="center" wrapText="1"/>
    </xf>
    <xf numFmtId="6" fontId="0" fillId="0" borderId="0" xfId="0" applyNumberFormat="1"/>
    <xf numFmtId="164" fontId="0" fillId="0" borderId="0" xfId="0" applyNumberFormat="1"/>
    <xf numFmtId="9" fontId="0" fillId="0" borderId="0" xfId="0" applyNumberFormat="1"/>
    <xf numFmtId="8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150" zoomScaleNormal="150" zoomScalePageLayoutView="150" workbookViewId="0">
      <selection activeCell="G15" sqref="G15"/>
    </sheetView>
  </sheetViews>
  <sheetFormatPr baseColWidth="10" defaultRowHeight="15" x14ac:dyDescent="0"/>
  <sheetData>
    <row r="1" spans="1:12" s="1" customFormat="1">
      <c r="A1" s="9" t="s">
        <v>9</v>
      </c>
      <c r="B1" s="10"/>
      <c r="C1" s="10"/>
      <c r="F1" s="9" t="s">
        <v>10</v>
      </c>
      <c r="G1" s="10"/>
      <c r="H1" s="10"/>
      <c r="I1" s="10"/>
      <c r="J1" s="10"/>
      <c r="K1" s="10"/>
      <c r="L1" s="10"/>
    </row>
    <row r="2" spans="1:12" s="3" customFormat="1" ht="45">
      <c r="A2" s="3" t="s">
        <v>1</v>
      </c>
      <c r="B2" s="3" t="s">
        <v>2</v>
      </c>
      <c r="C2" s="3" t="s">
        <v>8</v>
      </c>
      <c r="F2" s="3" t="s">
        <v>0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11</v>
      </c>
    </row>
    <row r="3" spans="1:12">
      <c r="A3" s="4">
        <v>690</v>
      </c>
      <c r="B3" s="4">
        <f>A3*$G$3</f>
        <v>2760000</v>
      </c>
      <c r="C3" s="5">
        <v>7.4771584895354515E-2</v>
      </c>
      <c r="F3" s="2">
        <v>1.4999999999999999E-2</v>
      </c>
      <c r="G3">
        <v>4000</v>
      </c>
      <c r="H3" s="4">
        <v>600000</v>
      </c>
      <c r="I3" s="4">
        <v>17500</v>
      </c>
      <c r="J3">
        <v>0.25</v>
      </c>
      <c r="K3">
        <v>20</v>
      </c>
      <c r="L3" s="6">
        <v>0.02</v>
      </c>
    </row>
    <row r="4" spans="1:12">
      <c r="A4" s="4">
        <v>700</v>
      </c>
      <c r="B4" s="4">
        <f t="shared" ref="B4:B6" si="0">A4*$G$3</f>
        <v>2800000</v>
      </c>
      <c r="C4" s="5">
        <v>7.2543458217398715E-2</v>
      </c>
      <c r="D4" s="5"/>
    </row>
    <row r="5" spans="1:12">
      <c r="A5" s="4">
        <v>710</v>
      </c>
      <c r="B5" s="4">
        <f t="shared" si="0"/>
        <v>2840000</v>
      </c>
      <c r="C5" s="5">
        <v>7.0373944895973928E-2</v>
      </c>
    </row>
    <row r="6" spans="1:12">
      <c r="A6" s="4">
        <v>720</v>
      </c>
      <c r="B6" s="4">
        <f t="shared" si="0"/>
        <v>2880000</v>
      </c>
      <c r="C6" s="5">
        <v>6.8260288001928515E-2</v>
      </c>
      <c r="D6" s="5"/>
    </row>
    <row r="9" spans="1:12">
      <c r="A9" t="s">
        <v>27</v>
      </c>
    </row>
  </sheetData>
  <mergeCells count="2">
    <mergeCell ref="A1:C1"/>
    <mergeCell ref="F1:L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150" zoomScaleNormal="150" zoomScalePageLayoutView="150" workbookViewId="0">
      <selection activeCell="C7" sqref="C7"/>
    </sheetView>
  </sheetViews>
  <sheetFormatPr baseColWidth="10" defaultRowHeight="15" x14ac:dyDescent="0"/>
  <sheetData>
    <row r="1" spans="1:9" s="1" customFormat="1">
      <c r="A1" s="9" t="s">
        <v>10</v>
      </c>
      <c r="B1" s="10"/>
      <c r="C1" s="10"/>
      <c r="D1" s="10"/>
      <c r="E1" s="10"/>
      <c r="F1" s="10"/>
      <c r="G1" s="10"/>
      <c r="H1" s="10"/>
      <c r="I1" s="10"/>
    </row>
    <row r="2" spans="1:9" s="3" customFormat="1" ht="45">
      <c r="A2" s="3" t="s">
        <v>1</v>
      </c>
      <c r="B2" s="3" t="s">
        <v>2</v>
      </c>
      <c r="C2" s="3" t="s">
        <v>0</v>
      </c>
      <c r="D2" s="3" t="s">
        <v>3</v>
      </c>
      <c r="E2" s="3" t="s">
        <v>19</v>
      </c>
      <c r="F2" s="3" t="s">
        <v>5</v>
      </c>
      <c r="G2" s="3" t="s">
        <v>6</v>
      </c>
      <c r="H2" s="3" t="s">
        <v>7</v>
      </c>
      <c r="I2" s="3" t="s">
        <v>11</v>
      </c>
    </row>
    <row r="3" spans="1:9">
      <c r="A3" s="4">
        <v>720</v>
      </c>
      <c r="B3" s="4">
        <f>A3*$D$3</f>
        <v>2880000</v>
      </c>
      <c r="C3" s="2">
        <v>1.4999999999999999E-2</v>
      </c>
      <c r="D3">
        <v>4000</v>
      </c>
      <c r="E3" s="4">
        <v>600000</v>
      </c>
      <c r="F3" s="4">
        <v>15000</v>
      </c>
      <c r="G3">
        <v>0.25</v>
      </c>
      <c r="H3">
        <v>20</v>
      </c>
      <c r="I3" s="6">
        <v>0.02</v>
      </c>
    </row>
    <row r="4" spans="1:9">
      <c r="A4" s="4"/>
      <c r="B4" s="4"/>
    </row>
    <row r="5" spans="1:9">
      <c r="A5" s="4"/>
      <c r="B5" s="4"/>
    </row>
    <row r="6" spans="1:9">
      <c r="A6" s="4"/>
      <c r="B6" s="4"/>
    </row>
  </sheetData>
  <mergeCells count="1">
    <mergeCell ref="A1:I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zoomScale="150" zoomScaleNormal="150" zoomScalePageLayoutView="150" workbookViewId="0">
      <selection activeCell="E2" sqref="E2"/>
    </sheetView>
  </sheetViews>
  <sheetFormatPr baseColWidth="10" defaultRowHeight="15" x14ac:dyDescent="0"/>
  <cols>
    <col min="2" max="2" width="11.5" bestFit="1" customWidth="1"/>
    <col min="4" max="5" width="16" customWidth="1"/>
    <col min="6" max="6" width="14.1640625" bestFit="1" customWidth="1"/>
  </cols>
  <sheetData>
    <row r="1" spans="1:10" s="3" customFormat="1">
      <c r="A1" s="3" t="s">
        <v>12</v>
      </c>
      <c r="B1" s="3" t="s">
        <v>13</v>
      </c>
      <c r="C1" s="3" t="s">
        <v>14</v>
      </c>
      <c r="D1" s="3" t="s">
        <v>16</v>
      </c>
      <c r="E1" s="8" t="s">
        <v>20</v>
      </c>
      <c r="F1" s="3" t="s">
        <v>15</v>
      </c>
      <c r="G1" s="12" t="s">
        <v>17</v>
      </c>
      <c r="H1" s="13"/>
      <c r="I1" s="13"/>
      <c r="J1" s="13"/>
    </row>
    <row r="2" spans="1:10">
      <c r="A2">
        <v>0</v>
      </c>
      <c r="B2" s="4">
        <f>-DataWithInflationBump!B3+DataWithInflationBump!E3</f>
        <v>-2280000</v>
      </c>
      <c r="C2">
        <v>0</v>
      </c>
      <c r="D2" s="4">
        <f>B2</f>
        <v>-2280000</v>
      </c>
      <c r="E2" s="5">
        <f>12*IRR(B2:B242)</f>
        <v>6.8260288001928515E-2</v>
      </c>
      <c r="F2" s="7">
        <f>NPV(DataWithInflationBump!C3/12,DataAnalysis!B3:B241)+DataAnalysis!B2</f>
        <v>1443196.9711131789</v>
      </c>
      <c r="G2" s="11" t="s">
        <v>18</v>
      </c>
      <c r="H2" s="11"/>
      <c r="I2" s="11"/>
      <c r="J2" s="11"/>
    </row>
    <row r="3" spans="1:10">
      <c r="A3">
        <f>A2+1</f>
        <v>1</v>
      </c>
      <c r="B3" s="4">
        <f>DataWithInflationBump!$F$3*((1+DataWithInflationBump!$I$3)^(DataAnalysis!C3-1))</f>
        <v>15000</v>
      </c>
      <c r="C3">
        <f>INT((A3-1)/12)+1</f>
        <v>1</v>
      </c>
      <c r="D3" s="4">
        <f>D2+B3</f>
        <v>-2265000</v>
      </c>
      <c r="E3" s="4"/>
      <c r="G3" s="11"/>
      <c r="H3" s="11"/>
      <c r="I3" s="11"/>
      <c r="J3" s="11"/>
    </row>
    <row r="4" spans="1:10">
      <c r="A4">
        <f>A3+1</f>
        <v>2</v>
      </c>
      <c r="B4" s="4">
        <f>DataWithInflationBump!$F$3*((1+DataWithInflationBump!$I$3)^(DataAnalysis!C4-1))</f>
        <v>15000</v>
      </c>
      <c r="C4">
        <f t="shared" ref="C4:C67" si="0">INT((A4-1)/12)+1</f>
        <v>1</v>
      </c>
      <c r="D4" s="4">
        <f t="shared" ref="D4:D67" si="1">D3+B4</f>
        <v>-2250000</v>
      </c>
      <c r="E4" s="4"/>
      <c r="G4" s="11"/>
      <c r="H4" s="11"/>
      <c r="I4" s="11"/>
      <c r="J4" s="11"/>
    </row>
    <row r="5" spans="1:10">
      <c r="A5">
        <f t="shared" ref="A5:A68" si="2">A4+1</f>
        <v>3</v>
      </c>
      <c r="B5" s="4">
        <f>DataWithInflationBump!$F$3*((1+DataWithInflationBump!$I$3)^(DataAnalysis!C5-1))</f>
        <v>15000</v>
      </c>
      <c r="C5">
        <f t="shared" si="0"/>
        <v>1</v>
      </c>
      <c r="D5" s="4">
        <f t="shared" si="1"/>
        <v>-2235000</v>
      </c>
      <c r="E5" s="4"/>
    </row>
    <row r="6" spans="1:10">
      <c r="A6">
        <f t="shared" si="2"/>
        <v>4</v>
      </c>
      <c r="B6" s="4">
        <f>DataWithInflationBump!$F$3*((1+DataWithInflationBump!$I$3)^(DataAnalysis!C6-1))</f>
        <v>15000</v>
      </c>
      <c r="C6">
        <f t="shared" si="0"/>
        <v>1</v>
      </c>
      <c r="D6" s="4">
        <f t="shared" si="1"/>
        <v>-2220000</v>
      </c>
      <c r="E6" s="4"/>
      <c r="G6" t="s">
        <v>21</v>
      </c>
    </row>
    <row r="7" spans="1:10">
      <c r="A7">
        <f t="shared" si="2"/>
        <v>5</v>
      </c>
      <c r="B7" s="4">
        <f>DataWithInflationBump!$F$3*((1+DataWithInflationBump!$I$3)^(DataAnalysis!C7-1))</f>
        <v>15000</v>
      </c>
      <c r="C7">
        <f t="shared" si="0"/>
        <v>1</v>
      </c>
      <c r="D7" s="4">
        <f t="shared" si="1"/>
        <v>-2205000</v>
      </c>
      <c r="E7" s="4"/>
      <c r="G7" t="s">
        <v>22</v>
      </c>
    </row>
    <row r="8" spans="1:10">
      <c r="A8">
        <f t="shared" si="2"/>
        <v>6</v>
      </c>
      <c r="B8" s="4">
        <f>DataWithInflationBump!$F$3*((1+DataWithInflationBump!$I$3)^(DataAnalysis!C8-1))</f>
        <v>15000</v>
      </c>
      <c r="C8">
        <f t="shared" si="0"/>
        <v>1</v>
      </c>
      <c r="D8" s="4">
        <f t="shared" si="1"/>
        <v>-2190000</v>
      </c>
      <c r="E8" s="4"/>
      <c r="G8" t="s">
        <v>23</v>
      </c>
    </row>
    <row r="9" spans="1:10">
      <c r="A9">
        <f t="shared" si="2"/>
        <v>7</v>
      </c>
      <c r="B9" s="4">
        <f>DataWithInflationBump!$F$3*((1+DataWithInflationBump!$I$3)^(DataAnalysis!C9-1))</f>
        <v>15000</v>
      </c>
      <c r="C9">
        <f t="shared" si="0"/>
        <v>1</v>
      </c>
      <c r="D9" s="4">
        <f t="shared" si="1"/>
        <v>-2175000</v>
      </c>
      <c r="E9" s="4"/>
      <c r="G9" t="s">
        <v>24</v>
      </c>
    </row>
    <row r="10" spans="1:10">
      <c r="A10">
        <f t="shared" si="2"/>
        <v>8</v>
      </c>
      <c r="B10" s="4">
        <f>DataWithInflationBump!$F$3*((1+DataWithInflationBump!$I$3)^(DataAnalysis!C10-1))</f>
        <v>15000</v>
      </c>
      <c r="C10">
        <f t="shared" si="0"/>
        <v>1</v>
      </c>
      <c r="D10" s="4">
        <f t="shared" si="1"/>
        <v>-2160000</v>
      </c>
      <c r="E10" s="4"/>
      <c r="G10" t="s">
        <v>25</v>
      </c>
    </row>
    <row r="11" spans="1:10">
      <c r="A11">
        <f t="shared" si="2"/>
        <v>9</v>
      </c>
      <c r="B11" s="4">
        <f>DataWithInflationBump!$F$3*((1+DataWithInflationBump!$I$3)^(DataAnalysis!C11-1))</f>
        <v>15000</v>
      </c>
      <c r="C11">
        <f t="shared" si="0"/>
        <v>1</v>
      </c>
      <c r="D11" s="4">
        <f t="shared" si="1"/>
        <v>-2145000</v>
      </c>
      <c r="E11" s="4"/>
      <c r="G11" t="s">
        <v>26</v>
      </c>
    </row>
    <row r="12" spans="1:10">
      <c r="A12">
        <f t="shared" si="2"/>
        <v>10</v>
      </c>
      <c r="B12" s="4">
        <f>DataWithInflationBump!$F$3*((1+DataWithInflationBump!$I$3)^(DataAnalysis!C12-1))</f>
        <v>15000</v>
      </c>
      <c r="C12">
        <f t="shared" si="0"/>
        <v>1</v>
      </c>
      <c r="D12" s="4">
        <f t="shared" si="1"/>
        <v>-2130000</v>
      </c>
      <c r="E12" s="4"/>
    </row>
    <row r="13" spans="1:10">
      <c r="A13">
        <f t="shared" si="2"/>
        <v>11</v>
      </c>
      <c r="B13" s="4">
        <f>DataWithInflationBump!$F$3*((1+DataWithInflationBump!$I$3)^(DataAnalysis!C13-1))</f>
        <v>15000</v>
      </c>
      <c r="C13">
        <f t="shared" si="0"/>
        <v>1</v>
      </c>
      <c r="D13" s="4">
        <f t="shared" si="1"/>
        <v>-2115000</v>
      </c>
      <c r="E13" s="4"/>
    </row>
    <row r="14" spans="1:10">
      <c r="A14">
        <f t="shared" si="2"/>
        <v>12</v>
      </c>
      <c r="B14" s="4">
        <f>DataWithInflationBump!$F$3*((1+DataWithInflationBump!$I$3)^(DataAnalysis!C14-1))</f>
        <v>15000</v>
      </c>
      <c r="C14">
        <f t="shared" si="0"/>
        <v>1</v>
      </c>
      <c r="D14" s="4">
        <f t="shared" si="1"/>
        <v>-2100000</v>
      </c>
      <c r="E14" s="4"/>
    </row>
    <row r="15" spans="1:10">
      <c r="A15">
        <f t="shared" si="2"/>
        <v>13</v>
      </c>
      <c r="B15" s="4">
        <f>DataWithInflationBump!$F$3*((1+DataWithInflationBump!$I$3)^(DataAnalysis!C15-1))</f>
        <v>15300</v>
      </c>
      <c r="C15">
        <f t="shared" si="0"/>
        <v>2</v>
      </c>
      <c r="D15" s="4">
        <f t="shared" si="1"/>
        <v>-2084700</v>
      </c>
      <c r="E15" s="4"/>
    </row>
    <row r="16" spans="1:10">
      <c r="A16">
        <f t="shared" si="2"/>
        <v>14</v>
      </c>
      <c r="B16" s="4">
        <f>DataWithInflationBump!$F$3*((1+DataWithInflationBump!$I$3)^(DataAnalysis!C16-1))</f>
        <v>15300</v>
      </c>
      <c r="C16">
        <f t="shared" si="0"/>
        <v>2</v>
      </c>
      <c r="D16" s="4">
        <f t="shared" si="1"/>
        <v>-2069400</v>
      </c>
      <c r="E16" s="4"/>
    </row>
    <row r="17" spans="1:5">
      <c r="A17">
        <f t="shared" si="2"/>
        <v>15</v>
      </c>
      <c r="B17" s="4">
        <f>DataWithInflationBump!$F$3*((1+DataWithInflationBump!$I$3)^(DataAnalysis!C17-1))</f>
        <v>15300</v>
      </c>
      <c r="C17">
        <f t="shared" si="0"/>
        <v>2</v>
      </c>
      <c r="D17" s="4">
        <f t="shared" si="1"/>
        <v>-2054100</v>
      </c>
      <c r="E17" s="4"/>
    </row>
    <row r="18" spans="1:5">
      <c r="A18">
        <f t="shared" si="2"/>
        <v>16</v>
      </c>
      <c r="B18" s="4">
        <f>DataWithInflationBump!$F$3*((1+DataWithInflationBump!$I$3)^(DataAnalysis!C18-1))</f>
        <v>15300</v>
      </c>
      <c r="C18">
        <f t="shared" si="0"/>
        <v>2</v>
      </c>
      <c r="D18" s="4">
        <f t="shared" si="1"/>
        <v>-2038800</v>
      </c>
      <c r="E18" s="4"/>
    </row>
    <row r="19" spans="1:5">
      <c r="A19">
        <f t="shared" si="2"/>
        <v>17</v>
      </c>
      <c r="B19" s="4">
        <f>DataWithInflationBump!$F$3*((1+DataWithInflationBump!$I$3)^(DataAnalysis!C19-1))</f>
        <v>15300</v>
      </c>
      <c r="C19">
        <f t="shared" si="0"/>
        <v>2</v>
      </c>
      <c r="D19" s="4">
        <f t="shared" si="1"/>
        <v>-2023500</v>
      </c>
      <c r="E19" s="4"/>
    </row>
    <row r="20" spans="1:5">
      <c r="A20">
        <f t="shared" si="2"/>
        <v>18</v>
      </c>
      <c r="B20" s="4">
        <f>DataWithInflationBump!$F$3*((1+DataWithInflationBump!$I$3)^(DataAnalysis!C20-1))</f>
        <v>15300</v>
      </c>
      <c r="C20">
        <f t="shared" si="0"/>
        <v>2</v>
      </c>
      <c r="D20" s="4">
        <f t="shared" si="1"/>
        <v>-2008200</v>
      </c>
      <c r="E20" s="4"/>
    </row>
    <row r="21" spans="1:5">
      <c r="A21">
        <f t="shared" si="2"/>
        <v>19</v>
      </c>
      <c r="B21" s="4">
        <f>DataWithInflationBump!$F$3*((1+DataWithInflationBump!$I$3)^(DataAnalysis!C21-1))</f>
        <v>15300</v>
      </c>
      <c r="C21">
        <f t="shared" si="0"/>
        <v>2</v>
      </c>
      <c r="D21" s="4">
        <f t="shared" si="1"/>
        <v>-1992900</v>
      </c>
      <c r="E21" s="4"/>
    </row>
    <row r="22" spans="1:5">
      <c r="A22">
        <f t="shared" si="2"/>
        <v>20</v>
      </c>
      <c r="B22" s="4">
        <f>DataWithInflationBump!$F$3*((1+DataWithInflationBump!$I$3)^(DataAnalysis!C22-1))</f>
        <v>15300</v>
      </c>
      <c r="C22">
        <f t="shared" si="0"/>
        <v>2</v>
      </c>
      <c r="D22" s="4">
        <f t="shared" si="1"/>
        <v>-1977600</v>
      </c>
      <c r="E22" s="4"/>
    </row>
    <row r="23" spans="1:5">
      <c r="A23">
        <f t="shared" si="2"/>
        <v>21</v>
      </c>
      <c r="B23" s="4">
        <f>DataWithInflationBump!$F$3*((1+DataWithInflationBump!$I$3)^(DataAnalysis!C23-1))</f>
        <v>15300</v>
      </c>
      <c r="C23">
        <f t="shared" si="0"/>
        <v>2</v>
      </c>
      <c r="D23" s="4">
        <f t="shared" si="1"/>
        <v>-1962300</v>
      </c>
      <c r="E23" s="4"/>
    </row>
    <row r="24" spans="1:5">
      <c r="A24">
        <f t="shared" si="2"/>
        <v>22</v>
      </c>
      <c r="B24" s="4">
        <f>DataWithInflationBump!$F$3*((1+DataWithInflationBump!$I$3)^(DataAnalysis!C24-1))</f>
        <v>15300</v>
      </c>
      <c r="C24">
        <f t="shared" si="0"/>
        <v>2</v>
      </c>
      <c r="D24" s="4">
        <f t="shared" si="1"/>
        <v>-1947000</v>
      </c>
      <c r="E24" s="4"/>
    </row>
    <row r="25" spans="1:5">
      <c r="A25">
        <f t="shared" si="2"/>
        <v>23</v>
      </c>
      <c r="B25" s="4">
        <f>DataWithInflationBump!$F$3*((1+DataWithInflationBump!$I$3)^(DataAnalysis!C25-1))</f>
        <v>15300</v>
      </c>
      <c r="C25">
        <f t="shared" si="0"/>
        <v>2</v>
      </c>
      <c r="D25" s="4">
        <f t="shared" si="1"/>
        <v>-1931700</v>
      </c>
      <c r="E25" s="4"/>
    </row>
    <row r="26" spans="1:5">
      <c r="A26">
        <f t="shared" si="2"/>
        <v>24</v>
      </c>
      <c r="B26" s="4">
        <f>DataWithInflationBump!$F$3*((1+DataWithInflationBump!$I$3)^(DataAnalysis!C26-1))</f>
        <v>15300</v>
      </c>
      <c r="C26">
        <f t="shared" si="0"/>
        <v>2</v>
      </c>
      <c r="D26" s="4">
        <f t="shared" si="1"/>
        <v>-1916400</v>
      </c>
      <c r="E26" s="4"/>
    </row>
    <row r="27" spans="1:5">
      <c r="A27">
        <f t="shared" si="2"/>
        <v>25</v>
      </c>
      <c r="B27" s="4">
        <f>DataWithInflationBump!$F$3*((1+DataWithInflationBump!$I$3)^(DataAnalysis!C27-1))</f>
        <v>15606</v>
      </c>
      <c r="C27">
        <f t="shared" si="0"/>
        <v>3</v>
      </c>
      <c r="D27" s="4">
        <f t="shared" si="1"/>
        <v>-1900794</v>
      </c>
      <c r="E27" s="4"/>
    </row>
    <row r="28" spans="1:5">
      <c r="A28">
        <f t="shared" si="2"/>
        <v>26</v>
      </c>
      <c r="B28" s="4">
        <f>DataWithInflationBump!$F$3*((1+DataWithInflationBump!$I$3)^(DataAnalysis!C28-1))</f>
        <v>15606</v>
      </c>
      <c r="C28">
        <f t="shared" si="0"/>
        <v>3</v>
      </c>
      <c r="D28" s="4">
        <f t="shared" si="1"/>
        <v>-1885188</v>
      </c>
      <c r="E28" s="4"/>
    </row>
    <row r="29" spans="1:5">
      <c r="A29">
        <f t="shared" si="2"/>
        <v>27</v>
      </c>
      <c r="B29" s="4">
        <f>DataWithInflationBump!$F$3*((1+DataWithInflationBump!$I$3)^(DataAnalysis!C29-1))</f>
        <v>15606</v>
      </c>
      <c r="C29">
        <f t="shared" si="0"/>
        <v>3</v>
      </c>
      <c r="D29" s="4">
        <f t="shared" si="1"/>
        <v>-1869582</v>
      </c>
      <c r="E29" s="4"/>
    </row>
    <row r="30" spans="1:5">
      <c r="A30">
        <f t="shared" si="2"/>
        <v>28</v>
      </c>
      <c r="B30" s="4">
        <f>DataWithInflationBump!$F$3*((1+DataWithInflationBump!$I$3)^(DataAnalysis!C30-1))</f>
        <v>15606</v>
      </c>
      <c r="C30">
        <f t="shared" si="0"/>
        <v>3</v>
      </c>
      <c r="D30" s="4">
        <f t="shared" si="1"/>
        <v>-1853976</v>
      </c>
      <c r="E30" s="4"/>
    </row>
    <row r="31" spans="1:5">
      <c r="A31">
        <f t="shared" si="2"/>
        <v>29</v>
      </c>
      <c r="B31" s="4">
        <f>DataWithInflationBump!$F$3*((1+DataWithInflationBump!$I$3)^(DataAnalysis!C31-1))</f>
        <v>15606</v>
      </c>
      <c r="C31">
        <f t="shared" si="0"/>
        <v>3</v>
      </c>
      <c r="D31" s="4">
        <f t="shared" si="1"/>
        <v>-1838370</v>
      </c>
      <c r="E31" s="4"/>
    </row>
    <row r="32" spans="1:5">
      <c r="A32">
        <f t="shared" si="2"/>
        <v>30</v>
      </c>
      <c r="B32" s="4">
        <f>DataWithInflationBump!$F$3*((1+DataWithInflationBump!$I$3)^(DataAnalysis!C32-1))</f>
        <v>15606</v>
      </c>
      <c r="C32">
        <f t="shared" si="0"/>
        <v>3</v>
      </c>
      <c r="D32" s="4">
        <f t="shared" si="1"/>
        <v>-1822764</v>
      </c>
      <c r="E32" s="4"/>
    </row>
    <row r="33" spans="1:5">
      <c r="A33">
        <f t="shared" si="2"/>
        <v>31</v>
      </c>
      <c r="B33" s="4">
        <f>DataWithInflationBump!$F$3*((1+DataWithInflationBump!$I$3)^(DataAnalysis!C33-1))</f>
        <v>15606</v>
      </c>
      <c r="C33">
        <f t="shared" si="0"/>
        <v>3</v>
      </c>
      <c r="D33" s="4">
        <f t="shared" si="1"/>
        <v>-1807158</v>
      </c>
      <c r="E33" s="4"/>
    </row>
    <row r="34" spans="1:5">
      <c r="A34">
        <f t="shared" si="2"/>
        <v>32</v>
      </c>
      <c r="B34" s="4">
        <f>DataWithInflationBump!$F$3*((1+DataWithInflationBump!$I$3)^(DataAnalysis!C34-1))</f>
        <v>15606</v>
      </c>
      <c r="C34">
        <f t="shared" si="0"/>
        <v>3</v>
      </c>
      <c r="D34" s="4">
        <f t="shared" si="1"/>
        <v>-1791552</v>
      </c>
      <c r="E34" s="4"/>
    </row>
    <row r="35" spans="1:5">
      <c r="A35">
        <f t="shared" si="2"/>
        <v>33</v>
      </c>
      <c r="B35" s="4">
        <f>DataWithInflationBump!$F$3*((1+DataWithInflationBump!$I$3)^(DataAnalysis!C35-1))</f>
        <v>15606</v>
      </c>
      <c r="C35">
        <f t="shared" si="0"/>
        <v>3</v>
      </c>
      <c r="D35" s="4">
        <f t="shared" si="1"/>
        <v>-1775946</v>
      </c>
      <c r="E35" s="4"/>
    </row>
    <row r="36" spans="1:5">
      <c r="A36">
        <f t="shared" si="2"/>
        <v>34</v>
      </c>
      <c r="B36" s="4">
        <f>DataWithInflationBump!$F$3*((1+DataWithInflationBump!$I$3)^(DataAnalysis!C36-1))</f>
        <v>15606</v>
      </c>
      <c r="C36">
        <f t="shared" si="0"/>
        <v>3</v>
      </c>
      <c r="D36" s="4">
        <f t="shared" si="1"/>
        <v>-1760340</v>
      </c>
      <c r="E36" s="4"/>
    </row>
    <row r="37" spans="1:5">
      <c r="A37">
        <f t="shared" si="2"/>
        <v>35</v>
      </c>
      <c r="B37" s="4">
        <f>DataWithInflationBump!$F$3*((1+DataWithInflationBump!$I$3)^(DataAnalysis!C37-1))</f>
        <v>15606</v>
      </c>
      <c r="C37">
        <f t="shared" si="0"/>
        <v>3</v>
      </c>
      <c r="D37" s="4">
        <f t="shared" si="1"/>
        <v>-1744734</v>
      </c>
      <c r="E37" s="4"/>
    </row>
    <row r="38" spans="1:5">
      <c r="A38">
        <f t="shared" si="2"/>
        <v>36</v>
      </c>
      <c r="B38" s="4">
        <f>DataWithInflationBump!$F$3*((1+DataWithInflationBump!$I$3)^(DataAnalysis!C38-1))</f>
        <v>15606</v>
      </c>
      <c r="C38">
        <f t="shared" si="0"/>
        <v>3</v>
      </c>
      <c r="D38" s="4">
        <f t="shared" si="1"/>
        <v>-1729128</v>
      </c>
      <c r="E38" s="4"/>
    </row>
    <row r="39" spans="1:5">
      <c r="A39">
        <f t="shared" si="2"/>
        <v>37</v>
      </c>
      <c r="B39" s="4">
        <f>DataWithInflationBump!$F$3*((1+DataWithInflationBump!$I$3)^(DataAnalysis!C39-1))</f>
        <v>15918.119999999999</v>
      </c>
      <c r="C39">
        <f t="shared" si="0"/>
        <v>4</v>
      </c>
      <c r="D39" s="4">
        <f t="shared" si="1"/>
        <v>-1713209.88</v>
      </c>
      <c r="E39" s="4"/>
    </row>
    <row r="40" spans="1:5">
      <c r="A40">
        <f t="shared" si="2"/>
        <v>38</v>
      </c>
      <c r="B40" s="4">
        <f>DataWithInflationBump!$F$3*((1+DataWithInflationBump!$I$3)^(DataAnalysis!C40-1))</f>
        <v>15918.119999999999</v>
      </c>
      <c r="C40">
        <f t="shared" si="0"/>
        <v>4</v>
      </c>
      <c r="D40" s="4">
        <f t="shared" si="1"/>
        <v>-1697291.7599999998</v>
      </c>
      <c r="E40" s="4"/>
    </row>
    <row r="41" spans="1:5">
      <c r="A41">
        <f t="shared" si="2"/>
        <v>39</v>
      </c>
      <c r="B41" s="4">
        <f>DataWithInflationBump!$F$3*((1+DataWithInflationBump!$I$3)^(DataAnalysis!C41-1))</f>
        <v>15918.119999999999</v>
      </c>
      <c r="C41">
        <f t="shared" si="0"/>
        <v>4</v>
      </c>
      <c r="D41" s="4">
        <f t="shared" si="1"/>
        <v>-1681373.6399999997</v>
      </c>
      <c r="E41" s="4"/>
    </row>
    <row r="42" spans="1:5">
      <c r="A42">
        <f t="shared" si="2"/>
        <v>40</v>
      </c>
      <c r="B42" s="4">
        <f>DataWithInflationBump!$F$3*((1+DataWithInflationBump!$I$3)^(DataAnalysis!C42-1))</f>
        <v>15918.119999999999</v>
      </c>
      <c r="C42">
        <f t="shared" si="0"/>
        <v>4</v>
      </c>
      <c r="D42" s="4">
        <f t="shared" si="1"/>
        <v>-1665455.5199999996</v>
      </c>
      <c r="E42" s="4"/>
    </row>
    <row r="43" spans="1:5">
      <c r="A43">
        <f t="shared" si="2"/>
        <v>41</v>
      </c>
      <c r="B43" s="4">
        <f>DataWithInflationBump!$F$3*((1+DataWithInflationBump!$I$3)^(DataAnalysis!C43-1))</f>
        <v>15918.119999999999</v>
      </c>
      <c r="C43">
        <f t="shared" si="0"/>
        <v>4</v>
      </c>
      <c r="D43" s="4">
        <f t="shared" si="1"/>
        <v>-1649537.3999999994</v>
      </c>
      <c r="E43" s="4"/>
    </row>
    <row r="44" spans="1:5">
      <c r="A44">
        <f t="shared" si="2"/>
        <v>42</v>
      </c>
      <c r="B44" s="4">
        <f>DataWithInflationBump!$F$3*((1+DataWithInflationBump!$I$3)^(DataAnalysis!C44-1))</f>
        <v>15918.119999999999</v>
      </c>
      <c r="C44">
        <f t="shared" si="0"/>
        <v>4</v>
      </c>
      <c r="D44" s="4">
        <f t="shared" si="1"/>
        <v>-1633619.2799999993</v>
      </c>
      <c r="E44" s="4"/>
    </row>
    <row r="45" spans="1:5">
      <c r="A45">
        <f t="shared" si="2"/>
        <v>43</v>
      </c>
      <c r="B45" s="4">
        <f>DataWithInflationBump!$F$3*((1+DataWithInflationBump!$I$3)^(DataAnalysis!C45-1))</f>
        <v>15918.119999999999</v>
      </c>
      <c r="C45">
        <f t="shared" si="0"/>
        <v>4</v>
      </c>
      <c r="D45" s="4">
        <f t="shared" si="1"/>
        <v>-1617701.1599999992</v>
      </c>
      <c r="E45" s="4"/>
    </row>
    <row r="46" spans="1:5">
      <c r="A46">
        <f t="shared" si="2"/>
        <v>44</v>
      </c>
      <c r="B46" s="4">
        <f>DataWithInflationBump!$F$3*((1+DataWithInflationBump!$I$3)^(DataAnalysis!C46-1))</f>
        <v>15918.119999999999</v>
      </c>
      <c r="C46">
        <f t="shared" si="0"/>
        <v>4</v>
      </c>
      <c r="D46" s="4">
        <f t="shared" si="1"/>
        <v>-1601783.0399999991</v>
      </c>
      <c r="E46" s="4"/>
    </row>
    <row r="47" spans="1:5">
      <c r="A47">
        <f t="shared" si="2"/>
        <v>45</v>
      </c>
      <c r="B47" s="4">
        <f>DataWithInflationBump!$F$3*((1+DataWithInflationBump!$I$3)^(DataAnalysis!C47-1))</f>
        <v>15918.119999999999</v>
      </c>
      <c r="C47">
        <f t="shared" si="0"/>
        <v>4</v>
      </c>
      <c r="D47" s="4">
        <f t="shared" si="1"/>
        <v>-1585864.919999999</v>
      </c>
      <c r="E47" s="4"/>
    </row>
    <row r="48" spans="1:5">
      <c r="A48">
        <f t="shared" si="2"/>
        <v>46</v>
      </c>
      <c r="B48" s="4">
        <f>DataWithInflationBump!$F$3*((1+DataWithInflationBump!$I$3)^(DataAnalysis!C48-1))</f>
        <v>15918.119999999999</v>
      </c>
      <c r="C48">
        <f t="shared" si="0"/>
        <v>4</v>
      </c>
      <c r="D48" s="4">
        <f t="shared" si="1"/>
        <v>-1569946.7999999989</v>
      </c>
      <c r="E48" s="4"/>
    </row>
    <row r="49" spans="1:5">
      <c r="A49">
        <f t="shared" si="2"/>
        <v>47</v>
      </c>
      <c r="B49" s="4">
        <f>DataWithInflationBump!$F$3*((1+DataWithInflationBump!$I$3)^(DataAnalysis!C49-1))</f>
        <v>15918.119999999999</v>
      </c>
      <c r="C49">
        <f t="shared" si="0"/>
        <v>4</v>
      </c>
      <c r="D49" s="4">
        <f t="shared" si="1"/>
        <v>-1554028.6799999988</v>
      </c>
      <c r="E49" s="4"/>
    </row>
    <row r="50" spans="1:5">
      <c r="A50">
        <f t="shared" si="2"/>
        <v>48</v>
      </c>
      <c r="B50" s="4">
        <f>DataWithInflationBump!$F$3*((1+DataWithInflationBump!$I$3)^(DataAnalysis!C50-1))</f>
        <v>15918.119999999999</v>
      </c>
      <c r="C50">
        <f t="shared" si="0"/>
        <v>4</v>
      </c>
      <c r="D50" s="4">
        <f t="shared" si="1"/>
        <v>-1538110.5599999987</v>
      </c>
      <c r="E50" s="4"/>
    </row>
    <row r="51" spans="1:5">
      <c r="A51">
        <f t="shared" si="2"/>
        <v>49</v>
      </c>
      <c r="B51" s="4">
        <f>DataWithInflationBump!$F$3*((1+DataWithInflationBump!$I$3)^(DataAnalysis!C51-1))</f>
        <v>16236.482399999999</v>
      </c>
      <c r="C51">
        <f t="shared" si="0"/>
        <v>5</v>
      </c>
      <c r="D51" s="4">
        <f t="shared" si="1"/>
        <v>-1521874.0775999986</v>
      </c>
      <c r="E51" s="4"/>
    </row>
    <row r="52" spans="1:5">
      <c r="A52">
        <f t="shared" si="2"/>
        <v>50</v>
      </c>
      <c r="B52" s="4">
        <f>DataWithInflationBump!$F$3*((1+DataWithInflationBump!$I$3)^(DataAnalysis!C52-1))</f>
        <v>16236.482399999999</v>
      </c>
      <c r="C52">
        <f t="shared" si="0"/>
        <v>5</v>
      </c>
      <c r="D52" s="4">
        <f t="shared" si="1"/>
        <v>-1505637.5951999985</v>
      </c>
      <c r="E52" s="4"/>
    </row>
    <row r="53" spans="1:5">
      <c r="A53">
        <f t="shared" si="2"/>
        <v>51</v>
      </c>
      <c r="B53" s="4">
        <f>DataWithInflationBump!$F$3*((1+DataWithInflationBump!$I$3)^(DataAnalysis!C53-1))</f>
        <v>16236.482399999999</v>
      </c>
      <c r="C53">
        <f t="shared" si="0"/>
        <v>5</v>
      </c>
      <c r="D53" s="4">
        <f t="shared" si="1"/>
        <v>-1489401.1127999984</v>
      </c>
      <c r="E53" s="4"/>
    </row>
    <row r="54" spans="1:5">
      <c r="A54">
        <f t="shared" si="2"/>
        <v>52</v>
      </c>
      <c r="B54" s="4">
        <f>DataWithInflationBump!$F$3*((1+DataWithInflationBump!$I$3)^(DataAnalysis!C54-1))</f>
        <v>16236.482399999999</v>
      </c>
      <c r="C54">
        <f t="shared" si="0"/>
        <v>5</v>
      </c>
      <c r="D54" s="4">
        <f t="shared" si="1"/>
        <v>-1473164.6303999983</v>
      </c>
      <c r="E54" s="4"/>
    </row>
    <row r="55" spans="1:5">
      <c r="A55">
        <f t="shared" si="2"/>
        <v>53</v>
      </c>
      <c r="B55" s="4">
        <f>DataWithInflationBump!$F$3*((1+DataWithInflationBump!$I$3)^(DataAnalysis!C55-1))</f>
        <v>16236.482399999999</v>
      </c>
      <c r="C55">
        <f t="shared" si="0"/>
        <v>5</v>
      </c>
      <c r="D55" s="4">
        <f t="shared" si="1"/>
        <v>-1456928.1479999982</v>
      </c>
      <c r="E55" s="4"/>
    </row>
    <row r="56" spans="1:5">
      <c r="A56">
        <f t="shared" si="2"/>
        <v>54</v>
      </c>
      <c r="B56" s="4">
        <f>DataWithInflationBump!$F$3*((1+DataWithInflationBump!$I$3)^(DataAnalysis!C56-1))</f>
        <v>16236.482399999999</v>
      </c>
      <c r="C56">
        <f t="shared" si="0"/>
        <v>5</v>
      </c>
      <c r="D56" s="4">
        <f t="shared" si="1"/>
        <v>-1440691.6655999981</v>
      </c>
      <c r="E56" s="4"/>
    </row>
    <row r="57" spans="1:5">
      <c r="A57">
        <f t="shared" si="2"/>
        <v>55</v>
      </c>
      <c r="B57" s="4">
        <f>DataWithInflationBump!$F$3*((1+DataWithInflationBump!$I$3)^(DataAnalysis!C57-1))</f>
        <v>16236.482399999999</v>
      </c>
      <c r="C57">
        <f t="shared" si="0"/>
        <v>5</v>
      </c>
      <c r="D57" s="4">
        <f t="shared" si="1"/>
        <v>-1424455.183199998</v>
      </c>
      <c r="E57" s="4"/>
    </row>
    <row r="58" spans="1:5">
      <c r="A58">
        <f t="shared" si="2"/>
        <v>56</v>
      </c>
      <c r="B58" s="4">
        <f>DataWithInflationBump!$F$3*((1+DataWithInflationBump!$I$3)^(DataAnalysis!C58-1))</f>
        <v>16236.482399999999</v>
      </c>
      <c r="C58">
        <f t="shared" si="0"/>
        <v>5</v>
      </c>
      <c r="D58" s="4">
        <f t="shared" si="1"/>
        <v>-1408218.7007999979</v>
      </c>
      <c r="E58" s="4"/>
    </row>
    <row r="59" spans="1:5">
      <c r="A59">
        <f t="shared" si="2"/>
        <v>57</v>
      </c>
      <c r="B59" s="4">
        <f>DataWithInflationBump!$F$3*((1+DataWithInflationBump!$I$3)^(DataAnalysis!C59-1))</f>
        <v>16236.482399999999</v>
      </c>
      <c r="C59">
        <f t="shared" si="0"/>
        <v>5</v>
      </c>
      <c r="D59" s="4">
        <f t="shared" si="1"/>
        <v>-1391982.2183999978</v>
      </c>
      <c r="E59" s="4"/>
    </row>
    <row r="60" spans="1:5">
      <c r="A60">
        <f t="shared" si="2"/>
        <v>58</v>
      </c>
      <c r="B60" s="4">
        <f>DataWithInflationBump!$F$3*((1+DataWithInflationBump!$I$3)^(DataAnalysis!C60-1))</f>
        <v>16236.482399999999</v>
      </c>
      <c r="C60">
        <f t="shared" si="0"/>
        <v>5</v>
      </c>
      <c r="D60" s="4">
        <f t="shared" si="1"/>
        <v>-1375745.7359999977</v>
      </c>
      <c r="E60" s="4"/>
    </row>
    <row r="61" spans="1:5">
      <c r="A61">
        <f t="shared" si="2"/>
        <v>59</v>
      </c>
      <c r="B61" s="4">
        <f>DataWithInflationBump!$F$3*((1+DataWithInflationBump!$I$3)^(DataAnalysis!C61-1))</f>
        <v>16236.482399999999</v>
      </c>
      <c r="C61">
        <f t="shared" si="0"/>
        <v>5</v>
      </c>
      <c r="D61" s="4">
        <f t="shared" si="1"/>
        <v>-1359509.2535999976</v>
      </c>
      <c r="E61" s="4"/>
    </row>
    <row r="62" spans="1:5">
      <c r="A62">
        <f t="shared" si="2"/>
        <v>60</v>
      </c>
      <c r="B62" s="4">
        <f>DataWithInflationBump!$F$3*((1+DataWithInflationBump!$I$3)^(DataAnalysis!C62-1))</f>
        <v>16236.482399999999</v>
      </c>
      <c r="C62">
        <f t="shared" si="0"/>
        <v>5</v>
      </c>
      <c r="D62" s="4">
        <f t="shared" si="1"/>
        <v>-1343272.7711999975</v>
      </c>
      <c r="E62" s="4"/>
    </row>
    <row r="63" spans="1:5">
      <c r="A63">
        <f t="shared" si="2"/>
        <v>61</v>
      </c>
      <c r="B63" s="4">
        <f>DataWithInflationBump!$F$3*((1+DataWithInflationBump!$I$3)^(DataAnalysis!C63-1))</f>
        <v>16561.212048000001</v>
      </c>
      <c r="C63">
        <f t="shared" si="0"/>
        <v>6</v>
      </c>
      <c r="D63" s="4">
        <f t="shared" si="1"/>
        <v>-1326711.5591519976</v>
      </c>
      <c r="E63" s="4"/>
    </row>
    <row r="64" spans="1:5">
      <c r="A64">
        <f t="shared" si="2"/>
        <v>62</v>
      </c>
      <c r="B64" s="4">
        <f>DataWithInflationBump!$F$3*((1+DataWithInflationBump!$I$3)^(DataAnalysis!C64-1))</f>
        <v>16561.212048000001</v>
      </c>
      <c r="C64">
        <f t="shared" si="0"/>
        <v>6</v>
      </c>
      <c r="D64" s="4">
        <f t="shared" si="1"/>
        <v>-1310150.3471039976</v>
      </c>
      <c r="E64" s="4"/>
    </row>
    <row r="65" spans="1:5">
      <c r="A65">
        <f t="shared" si="2"/>
        <v>63</v>
      </c>
      <c r="B65" s="4">
        <f>DataWithInflationBump!$F$3*((1+DataWithInflationBump!$I$3)^(DataAnalysis!C65-1))</f>
        <v>16561.212048000001</v>
      </c>
      <c r="C65">
        <f t="shared" si="0"/>
        <v>6</v>
      </c>
      <c r="D65" s="4">
        <f t="shared" si="1"/>
        <v>-1293589.1350559976</v>
      </c>
      <c r="E65" s="4"/>
    </row>
    <row r="66" spans="1:5">
      <c r="A66">
        <f t="shared" si="2"/>
        <v>64</v>
      </c>
      <c r="B66" s="4">
        <f>DataWithInflationBump!$F$3*((1+DataWithInflationBump!$I$3)^(DataAnalysis!C66-1))</f>
        <v>16561.212048000001</v>
      </c>
      <c r="C66">
        <f t="shared" si="0"/>
        <v>6</v>
      </c>
      <c r="D66" s="4">
        <f t="shared" si="1"/>
        <v>-1277027.9230079977</v>
      </c>
      <c r="E66" s="4"/>
    </row>
    <row r="67" spans="1:5">
      <c r="A67">
        <f t="shared" si="2"/>
        <v>65</v>
      </c>
      <c r="B67" s="4">
        <f>DataWithInflationBump!$F$3*((1+DataWithInflationBump!$I$3)^(DataAnalysis!C67-1))</f>
        <v>16561.212048000001</v>
      </c>
      <c r="C67">
        <f t="shared" si="0"/>
        <v>6</v>
      </c>
      <c r="D67" s="4">
        <f t="shared" si="1"/>
        <v>-1260466.7109599977</v>
      </c>
      <c r="E67" s="4"/>
    </row>
    <row r="68" spans="1:5">
      <c r="A68">
        <f t="shared" si="2"/>
        <v>66</v>
      </c>
      <c r="B68" s="4">
        <f>DataWithInflationBump!$F$3*((1+DataWithInflationBump!$I$3)^(DataAnalysis!C68-1))</f>
        <v>16561.212048000001</v>
      </c>
      <c r="C68">
        <f t="shared" ref="C68:C131" si="3">INT((A68-1)/12)+1</f>
        <v>6</v>
      </c>
      <c r="D68" s="4">
        <f t="shared" ref="D68:D131" si="4">D67+B68</f>
        <v>-1243905.4989119978</v>
      </c>
      <c r="E68" s="4"/>
    </row>
    <row r="69" spans="1:5">
      <c r="A69">
        <f t="shared" ref="A69:A132" si="5">A68+1</f>
        <v>67</v>
      </c>
      <c r="B69" s="4">
        <f>DataWithInflationBump!$F$3*((1+DataWithInflationBump!$I$3)^(DataAnalysis!C69-1))</f>
        <v>16561.212048000001</v>
      </c>
      <c r="C69">
        <f t="shared" si="3"/>
        <v>6</v>
      </c>
      <c r="D69" s="4">
        <f t="shared" si="4"/>
        <v>-1227344.2868639978</v>
      </c>
      <c r="E69" s="4"/>
    </row>
    <row r="70" spans="1:5">
      <c r="A70">
        <f t="shared" si="5"/>
        <v>68</v>
      </c>
      <c r="B70" s="4">
        <f>DataWithInflationBump!$F$3*((1+DataWithInflationBump!$I$3)^(DataAnalysis!C70-1))</f>
        <v>16561.212048000001</v>
      </c>
      <c r="C70">
        <f t="shared" si="3"/>
        <v>6</v>
      </c>
      <c r="D70" s="4">
        <f t="shared" si="4"/>
        <v>-1210783.0748159979</v>
      </c>
      <c r="E70" s="4"/>
    </row>
    <row r="71" spans="1:5">
      <c r="A71">
        <f t="shared" si="5"/>
        <v>69</v>
      </c>
      <c r="B71" s="4">
        <f>DataWithInflationBump!$F$3*((1+DataWithInflationBump!$I$3)^(DataAnalysis!C71-1))</f>
        <v>16561.212048000001</v>
      </c>
      <c r="C71">
        <f t="shared" si="3"/>
        <v>6</v>
      </c>
      <c r="D71" s="4">
        <f t="shared" si="4"/>
        <v>-1194221.8627679979</v>
      </c>
      <c r="E71" s="4"/>
    </row>
    <row r="72" spans="1:5">
      <c r="A72">
        <f t="shared" si="5"/>
        <v>70</v>
      </c>
      <c r="B72" s="4">
        <f>DataWithInflationBump!$F$3*((1+DataWithInflationBump!$I$3)^(DataAnalysis!C72-1))</f>
        <v>16561.212048000001</v>
      </c>
      <c r="C72">
        <f t="shared" si="3"/>
        <v>6</v>
      </c>
      <c r="D72" s="4">
        <f t="shared" si="4"/>
        <v>-1177660.6507199979</v>
      </c>
      <c r="E72" s="4"/>
    </row>
    <row r="73" spans="1:5">
      <c r="A73">
        <f t="shared" si="5"/>
        <v>71</v>
      </c>
      <c r="B73" s="4">
        <f>DataWithInflationBump!$F$3*((1+DataWithInflationBump!$I$3)^(DataAnalysis!C73-1))</f>
        <v>16561.212048000001</v>
      </c>
      <c r="C73">
        <f t="shared" si="3"/>
        <v>6</v>
      </c>
      <c r="D73" s="4">
        <f t="shared" si="4"/>
        <v>-1161099.438671998</v>
      </c>
      <c r="E73" s="4"/>
    </row>
    <row r="74" spans="1:5">
      <c r="A74">
        <f t="shared" si="5"/>
        <v>72</v>
      </c>
      <c r="B74" s="4">
        <f>DataWithInflationBump!$F$3*((1+DataWithInflationBump!$I$3)^(DataAnalysis!C74-1))</f>
        <v>16561.212048000001</v>
      </c>
      <c r="C74">
        <f t="shared" si="3"/>
        <v>6</v>
      </c>
      <c r="D74" s="4">
        <f t="shared" si="4"/>
        <v>-1144538.226623998</v>
      </c>
      <c r="E74" s="4"/>
    </row>
    <row r="75" spans="1:5">
      <c r="A75">
        <f t="shared" si="5"/>
        <v>73</v>
      </c>
      <c r="B75" s="4">
        <f>DataWithInflationBump!$F$3*((1+DataWithInflationBump!$I$3)^(DataAnalysis!C75-1))</f>
        <v>16892.436288960002</v>
      </c>
      <c r="C75">
        <f t="shared" si="3"/>
        <v>7</v>
      </c>
      <c r="D75" s="4">
        <f t="shared" si="4"/>
        <v>-1127645.790335038</v>
      </c>
      <c r="E75" s="4"/>
    </row>
    <row r="76" spans="1:5">
      <c r="A76">
        <f t="shared" si="5"/>
        <v>74</v>
      </c>
      <c r="B76" s="4">
        <f>DataWithInflationBump!$F$3*((1+DataWithInflationBump!$I$3)^(DataAnalysis!C76-1))</f>
        <v>16892.436288960002</v>
      </c>
      <c r="C76">
        <f t="shared" si="3"/>
        <v>7</v>
      </c>
      <c r="D76" s="4">
        <f t="shared" si="4"/>
        <v>-1110753.3540460779</v>
      </c>
      <c r="E76" s="4"/>
    </row>
    <row r="77" spans="1:5">
      <c r="A77">
        <f t="shared" si="5"/>
        <v>75</v>
      </c>
      <c r="B77" s="4">
        <f>DataWithInflationBump!$F$3*((1+DataWithInflationBump!$I$3)^(DataAnalysis!C77-1))</f>
        <v>16892.436288960002</v>
      </c>
      <c r="C77">
        <f t="shared" si="3"/>
        <v>7</v>
      </c>
      <c r="D77" s="4">
        <f t="shared" si="4"/>
        <v>-1093860.9177571179</v>
      </c>
      <c r="E77" s="4"/>
    </row>
    <row r="78" spans="1:5">
      <c r="A78">
        <f t="shared" si="5"/>
        <v>76</v>
      </c>
      <c r="B78" s="4">
        <f>DataWithInflationBump!$F$3*((1+DataWithInflationBump!$I$3)^(DataAnalysis!C78-1))</f>
        <v>16892.436288960002</v>
      </c>
      <c r="C78">
        <f t="shared" si="3"/>
        <v>7</v>
      </c>
      <c r="D78" s="4">
        <f t="shared" si="4"/>
        <v>-1076968.4814681578</v>
      </c>
      <c r="E78" s="4"/>
    </row>
    <row r="79" spans="1:5">
      <c r="A79">
        <f t="shared" si="5"/>
        <v>77</v>
      </c>
      <c r="B79" s="4">
        <f>DataWithInflationBump!$F$3*((1+DataWithInflationBump!$I$3)^(DataAnalysis!C79-1))</f>
        <v>16892.436288960002</v>
      </c>
      <c r="C79">
        <f t="shared" si="3"/>
        <v>7</v>
      </c>
      <c r="D79" s="4">
        <f t="shared" si="4"/>
        <v>-1060076.0451791978</v>
      </c>
      <c r="E79" s="4"/>
    </row>
    <row r="80" spans="1:5">
      <c r="A80">
        <f t="shared" si="5"/>
        <v>78</v>
      </c>
      <c r="B80" s="4">
        <f>DataWithInflationBump!$F$3*((1+DataWithInflationBump!$I$3)^(DataAnalysis!C80-1))</f>
        <v>16892.436288960002</v>
      </c>
      <c r="C80">
        <f t="shared" si="3"/>
        <v>7</v>
      </c>
      <c r="D80" s="4">
        <f t="shared" si="4"/>
        <v>-1043183.6088902378</v>
      </c>
      <c r="E80" s="4"/>
    </row>
    <row r="81" spans="1:5">
      <c r="A81">
        <f t="shared" si="5"/>
        <v>79</v>
      </c>
      <c r="B81" s="4">
        <f>DataWithInflationBump!$F$3*((1+DataWithInflationBump!$I$3)^(DataAnalysis!C81-1))</f>
        <v>16892.436288960002</v>
      </c>
      <c r="C81">
        <f t="shared" si="3"/>
        <v>7</v>
      </c>
      <c r="D81" s="4">
        <f t="shared" si="4"/>
        <v>-1026291.1726012777</v>
      </c>
      <c r="E81" s="4"/>
    </row>
    <row r="82" spans="1:5">
      <c r="A82">
        <f t="shared" si="5"/>
        <v>80</v>
      </c>
      <c r="B82" s="4">
        <f>DataWithInflationBump!$F$3*((1+DataWithInflationBump!$I$3)^(DataAnalysis!C82-1))</f>
        <v>16892.436288960002</v>
      </c>
      <c r="C82">
        <f t="shared" si="3"/>
        <v>7</v>
      </c>
      <c r="D82" s="4">
        <f t="shared" si="4"/>
        <v>-1009398.7363123177</v>
      </c>
      <c r="E82" s="4"/>
    </row>
    <row r="83" spans="1:5">
      <c r="A83">
        <f t="shared" si="5"/>
        <v>81</v>
      </c>
      <c r="B83" s="4">
        <f>DataWithInflationBump!$F$3*((1+DataWithInflationBump!$I$3)^(DataAnalysis!C83-1))</f>
        <v>16892.436288960002</v>
      </c>
      <c r="C83">
        <f t="shared" si="3"/>
        <v>7</v>
      </c>
      <c r="D83" s="4">
        <f t="shared" si="4"/>
        <v>-992506.30002335762</v>
      </c>
      <c r="E83" s="4"/>
    </row>
    <row r="84" spans="1:5">
      <c r="A84">
        <f t="shared" si="5"/>
        <v>82</v>
      </c>
      <c r="B84" s="4">
        <f>DataWithInflationBump!$F$3*((1+DataWithInflationBump!$I$3)^(DataAnalysis!C84-1))</f>
        <v>16892.436288960002</v>
      </c>
      <c r="C84">
        <f t="shared" si="3"/>
        <v>7</v>
      </c>
      <c r="D84" s="4">
        <f t="shared" si="4"/>
        <v>-975613.86373439757</v>
      </c>
      <c r="E84" s="4"/>
    </row>
    <row r="85" spans="1:5">
      <c r="A85">
        <f t="shared" si="5"/>
        <v>83</v>
      </c>
      <c r="B85" s="4">
        <f>DataWithInflationBump!$F$3*((1+DataWithInflationBump!$I$3)^(DataAnalysis!C85-1))</f>
        <v>16892.436288960002</v>
      </c>
      <c r="C85">
        <f t="shared" si="3"/>
        <v>7</v>
      </c>
      <c r="D85" s="4">
        <f t="shared" si="4"/>
        <v>-958721.42744543753</v>
      </c>
      <c r="E85" s="4"/>
    </row>
    <row r="86" spans="1:5">
      <c r="A86">
        <f t="shared" si="5"/>
        <v>84</v>
      </c>
      <c r="B86" s="4">
        <f>DataWithInflationBump!$F$3*((1+DataWithInflationBump!$I$3)^(DataAnalysis!C86-1))</f>
        <v>16892.436288960002</v>
      </c>
      <c r="C86">
        <f t="shared" si="3"/>
        <v>7</v>
      </c>
      <c r="D86" s="4">
        <f t="shared" si="4"/>
        <v>-941828.99115647748</v>
      </c>
      <c r="E86" s="4"/>
    </row>
    <row r="87" spans="1:5">
      <c r="A87">
        <f t="shared" si="5"/>
        <v>85</v>
      </c>
      <c r="B87" s="4">
        <f>DataWithInflationBump!$F$3*((1+DataWithInflationBump!$I$3)^(DataAnalysis!C87-1))</f>
        <v>17230.285014739198</v>
      </c>
      <c r="C87">
        <f t="shared" si="3"/>
        <v>8</v>
      </c>
      <c r="D87" s="4">
        <f t="shared" si="4"/>
        <v>-924598.70614173834</v>
      </c>
      <c r="E87" s="4"/>
    </row>
    <row r="88" spans="1:5">
      <c r="A88">
        <f t="shared" si="5"/>
        <v>86</v>
      </c>
      <c r="B88" s="4">
        <f>DataWithInflationBump!$F$3*((1+DataWithInflationBump!$I$3)^(DataAnalysis!C88-1))</f>
        <v>17230.285014739198</v>
      </c>
      <c r="C88">
        <f t="shared" si="3"/>
        <v>8</v>
      </c>
      <c r="D88" s="4">
        <f t="shared" si="4"/>
        <v>-907368.42112699919</v>
      </c>
      <c r="E88" s="4"/>
    </row>
    <row r="89" spans="1:5">
      <c r="A89">
        <f t="shared" si="5"/>
        <v>87</v>
      </c>
      <c r="B89" s="4">
        <f>DataWithInflationBump!$F$3*((1+DataWithInflationBump!$I$3)^(DataAnalysis!C89-1))</f>
        <v>17230.285014739198</v>
      </c>
      <c r="C89">
        <f t="shared" si="3"/>
        <v>8</v>
      </c>
      <c r="D89" s="4">
        <f t="shared" si="4"/>
        <v>-890138.13611226005</v>
      </c>
      <c r="E89" s="4"/>
    </row>
    <row r="90" spans="1:5">
      <c r="A90">
        <f t="shared" si="5"/>
        <v>88</v>
      </c>
      <c r="B90" s="4">
        <f>DataWithInflationBump!$F$3*((1+DataWithInflationBump!$I$3)^(DataAnalysis!C90-1))</f>
        <v>17230.285014739198</v>
      </c>
      <c r="C90">
        <f t="shared" si="3"/>
        <v>8</v>
      </c>
      <c r="D90" s="4">
        <f t="shared" si="4"/>
        <v>-872907.85109752091</v>
      </c>
      <c r="E90" s="4"/>
    </row>
    <row r="91" spans="1:5">
      <c r="A91">
        <f t="shared" si="5"/>
        <v>89</v>
      </c>
      <c r="B91" s="4">
        <f>DataWithInflationBump!$F$3*((1+DataWithInflationBump!$I$3)^(DataAnalysis!C91-1))</f>
        <v>17230.285014739198</v>
      </c>
      <c r="C91">
        <f t="shared" si="3"/>
        <v>8</v>
      </c>
      <c r="D91" s="4">
        <f t="shared" si="4"/>
        <v>-855677.56608278176</v>
      </c>
      <c r="E91" s="4"/>
    </row>
    <row r="92" spans="1:5">
      <c r="A92">
        <f t="shared" si="5"/>
        <v>90</v>
      </c>
      <c r="B92" s="4">
        <f>DataWithInflationBump!$F$3*((1+DataWithInflationBump!$I$3)^(DataAnalysis!C92-1))</f>
        <v>17230.285014739198</v>
      </c>
      <c r="C92">
        <f t="shared" si="3"/>
        <v>8</v>
      </c>
      <c r="D92" s="4">
        <f t="shared" si="4"/>
        <v>-838447.28106804262</v>
      </c>
      <c r="E92" s="4"/>
    </row>
    <row r="93" spans="1:5">
      <c r="A93">
        <f t="shared" si="5"/>
        <v>91</v>
      </c>
      <c r="B93" s="4">
        <f>DataWithInflationBump!$F$3*((1+DataWithInflationBump!$I$3)^(DataAnalysis!C93-1))</f>
        <v>17230.285014739198</v>
      </c>
      <c r="C93">
        <f t="shared" si="3"/>
        <v>8</v>
      </c>
      <c r="D93" s="4">
        <f t="shared" si="4"/>
        <v>-821216.99605330348</v>
      </c>
      <c r="E93" s="4"/>
    </row>
    <row r="94" spans="1:5">
      <c r="A94">
        <f t="shared" si="5"/>
        <v>92</v>
      </c>
      <c r="B94" s="4">
        <f>DataWithInflationBump!$F$3*((1+DataWithInflationBump!$I$3)^(DataAnalysis!C94-1))</f>
        <v>17230.285014739198</v>
      </c>
      <c r="C94">
        <f t="shared" si="3"/>
        <v>8</v>
      </c>
      <c r="D94" s="4">
        <f t="shared" si="4"/>
        <v>-803986.71103856433</v>
      </c>
      <c r="E94" s="4"/>
    </row>
    <row r="95" spans="1:5">
      <c r="A95">
        <f t="shared" si="5"/>
        <v>93</v>
      </c>
      <c r="B95" s="4">
        <f>DataWithInflationBump!$F$3*((1+DataWithInflationBump!$I$3)^(DataAnalysis!C95-1))</f>
        <v>17230.285014739198</v>
      </c>
      <c r="C95">
        <f t="shared" si="3"/>
        <v>8</v>
      </c>
      <c r="D95" s="4">
        <f t="shared" si="4"/>
        <v>-786756.42602382519</v>
      </c>
      <c r="E95" s="4"/>
    </row>
    <row r="96" spans="1:5">
      <c r="A96">
        <f t="shared" si="5"/>
        <v>94</v>
      </c>
      <c r="B96" s="4">
        <f>DataWithInflationBump!$F$3*((1+DataWithInflationBump!$I$3)^(DataAnalysis!C96-1))</f>
        <v>17230.285014739198</v>
      </c>
      <c r="C96">
        <f t="shared" si="3"/>
        <v>8</v>
      </c>
      <c r="D96" s="4">
        <f t="shared" si="4"/>
        <v>-769526.14100908604</v>
      </c>
      <c r="E96" s="4"/>
    </row>
    <row r="97" spans="1:5">
      <c r="A97">
        <f t="shared" si="5"/>
        <v>95</v>
      </c>
      <c r="B97" s="4">
        <f>DataWithInflationBump!$F$3*((1+DataWithInflationBump!$I$3)^(DataAnalysis!C97-1))</f>
        <v>17230.285014739198</v>
      </c>
      <c r="C97">
        <f t="shared" si="3"/>
        <v>8</v>
      </c>
      <c r="D97" s="4">
        <f t="shared" si="4"/>
        <v>-752295.8559943469</v>
      </c>
      <c r="E97" s="4"/>
    </row>
    <row r="98" spans="1:5">
      <c r="A98">
        <f t="shared" si="5"/>
        <v>96</v>
      </c>
      <c r="B98" s="4">
        <f>DataWithInflationBump!$F$3*((1+DataWithInflationBump!$I$3)^(DataAnalysis!C98-1))</f>
        <v>17230.285014739198</v>
      </c>
      <c r="C98">
        <f t="shared" si="3"/>
        <v>8</v>
      </c>
      <c r="D98" s="4">
        <f t="shared" si="4"/>
        <v>-735065.57097960776</v>
      </c>
      <c r="E98" s="4"/>
    </row>
    <row r="99" spans="1:5">
      <c r="A99">
        <f t="shared" si="5"/>
        <v>97</v>
      </c>
      <c r="B99" s="4">
        <f>DataWithInflationBump!$F$3*((1+DataWithInflationBump!$I$3)^(DataAnalysis!C99-1))</f>
        <v>17574.890715033984</v>
      </c>
      <c r="C99">
        <f t="shared" si="3"/>
        <v>9</v>
      </c>
      <c r="D99" s="4">
        <f t="shared" si="4"/>
        <v>-717490.68026457378</v>
      </c>
      <c r="E99" s="4"/>
    </row>
    <row r="100" spans="1:5">
      <c r="A100">
        <f t="shared" si="5"/>
        <v>98</v>
      </c>
      <c r="B100" s="4">
        <f>DataWithInflationBump!$F$3*((1+DataWithInflationBump!$I$3)^(DataAnalysis!C100-1))</f>
        <v>17574.890715033984</v>
      </c>
      <c r="C100">
        <f t="shared" si="3"/>
        <v>9</v>
      </c>
      <c r="D100" s="4">
        <f t="shared" si="4"/>
        <v>-699915.7895495398</v>
      </c>
      <c r="E100" s="4"/>
    </row>
    <row r="101" spans="1:5">
      <c r="A101">
        <f t="shared" si="5"/>
        <v>99</v>
      </c>
      <c r="B101" s="4">
        <f>DataWithInflationBump!$F$3*((1+DataWithInflationBump!$I$3)^(DataAnalysis!C101-1))</f>
        <v>17574.890715033984</v>
      </c>
      <c r="C101">
        <f t="shared" si="3"/>
        <v>9</v>
      </c>
      <c r="D101" s="4">
        <f t="shared" si="4"/>
        <v>-682340.89883450582</v>
      </c>
      <c r="E101" s="4"/>
    </row>
    <row r="102" spans="1:5">
      <c r="A102">
        <f t="shared" si="5"/>
        <v>100</v>
      </c>
      <c r="B102" s="4">
        <f>DataWithInflationBump!$F$3*((1+DataWithInflationBump!$I$3)^(DataAnalysis!C102-1))</f>
        <v>17574.890715033984</v>
      </c>
      <c r="C102">
        <f t="shared" si="3"/>
        <v>9</v>
      </c>
      <c r="D102" s="4">
        <f t="shared" si="4"/>
        <v>-664766.00811947184</v>
      </c>
      <c r="E102" s="4"/>
    </row>
    <row r="103" spans="1:5">
      <c r="A103">
        <f t="shared" si="5"/>
        <v>101</v>
      </c>
      <c r="B103" s="4">
        <f>DataWithInflationBump!$F$3*((1+DataWithInflationBump!$I$3)^(DataAnalysis!C103-1))</f>
        <v>17574.890715033984</v>
      </c>
      <c r="C103">
        <f t="shared" si="3"/>
        <v>9</v>
      </c>
      <c r="D103" s="4">
        <f t="shared" si="4"/>
        <v>-647191.11740443786</v>
      </c>
      <c r="E103" s="4"/>
    </row>
    <row r="104" spans="1:5">
      <c r="A104">
        <f t="shared" si="5"/>
        <v>102</v>
      </c>
      <c r="B104" s="4">
        <f>DataWithInflationBump!$F$3*((1+DataWithInflationBump!$I$3)^(DataAnalysis!C104-1))</f>
        <v>17574.890715033984</v>
      </c>
      <c r="C104">
        <f t="shared" si="3"/>
        <v>9</v>
      </c>
      <c r="D104" s="4">
        <f t="shared" si="4"/>
        <v>-629616.22668940388</v>
      </c>
      <c r="E104" s="4"/>
    </row>
    <row r="105" spans="1:5">
      <c r="A105">
        <f t="shared" si="5"/>
        <v>103</v>
      </c>
      <c r="B105" s="4">
        <f>DataWithInflationBump!$F$3*((1+DataWithInflationBump!$I$3)^(DataAnalysis!C105-1))</f>
        <v>17574.890715033984</v>
      </c>
      <c r="C105">
        <f t="shared" si="3"/>
        <v>9</v>
      </c>
      <c r="D105" s="4">
        <f t="shared" si="4"/>
        <v>-612041.3359743699</v>
      </c>
      <c r="E105" s="4"/>
    </row>
    <row r="106" spans="1:5">
      <c r="A106">
        <f t="shared" si="5"/>
        <v>104</v>
      </c>
      <c r="B106" s="4">
        <f>DataWithInflationBump!$F$3*((1+DataWithInflationBump!$I$3)^(DataAnalysis!C106-1))</f>
        <v>17574.890715033984</v>
      </c>
      <c r="C106">
        <f t="shared" si="3"/>
        <v>9</v>
      </c>
      <c r="D106" s="4">
        <f t="shared" si="4"/>
        <v>-594466.44525933592</v>
      </c>
      <c r="E106" s="4"/>
    </row>
    <row r="107" spans="1:5">
      <c r="A107">
        <f t="shared" si="5"/>
        <v>105</v>
      </c>
      <c r="B107" s="4">
        <f>DataWithInflationBump!$F$3*((1+DataWithInflationBump!$I$3)^(DataAnalysis!C107-1))</f>
        <v>17574.890715033984</v>
      </c>
      <c r="C107">
        <f t="shared" si="3"/>
        <v>9</v>
      </c>
      <c r="D107" s="4">
        <f t="shared" si="4"/>
        <v>-576891.55454430194</v>
      </c>
      <c r="E107" s="4"/>
    </row>
    <row r="108" spans="1:5">
      <c r="A108">
        <f t="shared" si="5"/>
        <v>106</v>
      </c>
      <c r="B108" s="4">
        <f>DataWithInflationBump!$F$3*((1+DataWithInflationBump!$I$3)^(DataAnalysis!C108-1))</f>
        <v>17574.890715033984</v>
      </c>
      <c r="C108">
        <f t="shared" si="3"/>
        <v>9</v>
      </c>
      <c r="D108" s="4">
        <f t="shared" si="4"/>
        <v>-559316.66382926796</v>
      </c>
      <c r="E108" s="4"/>
    </row>
    <row r="109" spans="1:5">
      <c r="A109">
        <f t="shared" si="5"/>
        <v>107</v>
      </c>
      <c r="B109" s="4">
        <f>DataWithInflationBump!$F$3*((1+DataWithInflationBump!$I$3)^(DataAnalysis!C109-1))</f>
        <v>17574.890715033984</v>
      </c>
      <c r="C109">
        <f t="shared" si="3"/>
        <v>9</v>
      </c>
      <c r="D109" s="4">
        <f t="shared" si="4"/>
        <v>-541741.77311423398</v>
      </c>
      <c r="E109" s="4"/>
    </row>
    <row r="110" spans="1:5">
      <c r="A110">
        <f t="shared" si="5"/>
        <v>108</v>
      </c>
      <c r="B110" s="4">
        <f>DataWithInflationBump!$F$3*((1+DataWithInflationBump!$I$3)^(DataAnalysis!C110-1))</f>
        <v>17574.890715033984</v>
      </c>
      <c r="C110">
        <f t="shared" si="3"/>
        <v>9</v>
      </c>
      <c r="D110" s="4">
        <f t="shared" si="4"/>
        <v>-524166.8823992</v>
      </c>
      <c r="E110" s="4"/>
    </row>
    <row r="111" spans="1:5">
      <c r="A111">
        <f t="shared" si="5"/>
        <v>109</v>
      </c>
      <c r="B111" s="4">
        <f>DataWithInflationBump!$F$3*((1+DataWithInflationBump!$I$3)^(DataAnalysis!C111-1))</f>
        <v>17926.388529334661</v>
      </c>
      <c r="C111">
        <f t="shared" si="3"/>
        <v>10</v>
      </c>
      <c r="D111" s="4">
        <f t="shared" si="4"/>
        <v>-506240.49386986531</v>
      </c>
      <c r="E111" s="4"/>
    </row>
    <row r="112" spans="1:5">
      <c r="A112">
        <f t="shared" si="5"/>
        <v>110</v>
      </c>
      <c r="B112" s="4">
        <f>DataWithInflationBump!$F$3*((1+DataWithInflationBump!$I$3)^(DataAnalysis!C112-1))</f>
        <v>17926.388529334661</v>
      </c>
      <c r="C112">
        <f t="shared" si="3"/>
        <v>10</v>
      </c>
      <c r="D112" s="4">
        <f t="shared" si="4"/>
        <v>-488314.10534053063</v>
      </c>
      <c r="E112" s="4"/>
    </row>
    <row r="113" spans="1:5">
      <c r="A113">
        <f t="shared" si="5"/>
        <v>111</v>
      </c>
      <c r="B113" s="4">
        <f>DataWithInflationBump!$F$3*((1+DataWithInflationBump!$I$3)^(DataAnalysis!C113-1))</f>
        <v>17926.388529334661</v>
      </c>
      <c r="C113">
        <f t="shared" si="3"/>
        <v>10</v>
      </c>
      <c r="D113" s="4">
        <f t="shared" si="4"/>
        <v>-470387.71681119595</v>
      </c>
      <c r="E113" s="4"/>
    </row>
    <row r="114" spans="1:5">
      <c r="A114">
        <f t="shared" si="5"/>
        <v>112</v>
      </c>
      <c r="B114" s="4">
        <f>DataWithInflationBump!$F$3*((1+DataWithInflationBump!$I$3)^(DataAnalysis!C114-1))</f>
        <v>17926.388529334661</v>
      </c>
      <c r="C114">
        <f t="shared" si="3"/>
        <v>10</v>
      </c>
      <c r="D114" s="4">
        <f t="shared" si="4"/>
        <v>-452461.32828186126</v>
      </c>
      <c r="E114" s="4"/>
    </row>
    <row r="115" spans="1:5">
      <c r="A115">
        <f t="shared" si="5"/>
        <v>113</v>
      </c>
      <c r="B115" s="4">
        <f>DataWithInflationBump!$F$3*((1+DataWithInflationBump!$I$3)^(DataAnalysis!C115-1))</f>
        <v>17926.388529334661</v>
      </c>
      <c r="C115">
        <f t="shared" si="3"/>
        <v>10</v>
      </c>
      <c r="D115" s="4">
        <f t="shared" si="4"/>
        <v>-434534.93975252658</v>
      </c>
      <c r="E115" s="4"/>
    </row>
    <row r="116" spans="1:5">
      <c r="A116">
        <f t="shared" si="5"/>
        <v>114</v>
      </c>
      <c r="B116" s="4">
        <f>DataWithInflationBump!$F$3*((1+DataWithInflationBump!$I$3)^(DataAnalysis!C116-1))</f>
        <v>17926.388529334661</v>
      </c>
      <c r="C116">
        <f t="shared" si="3"/>
        <v>10</v>
      </c>
      <c r="D116" s="4">
        <f t="shared" si="4"/>
        <v>-416608.5512231919</v>
      </c>
      <c r="E116" s="4"/>
    </row>
    <row r="117" spans="1:5">
      <c r="A117">
        <f t="shared" si="5"/>
        <v>115</v>
      </c>
      <c r="B117" s="4">
        <f>DataWithInflationBump!$F$3*((1+DataWithInflationBump!$I$3)^(DataAnalysis!C117-1))</f>
        <v>17926.388529334661</v>
      </c>
      <c r="C117">
        <f t="shared" si="3"/>
        <v>10</v>
      </c>
      <c r="D117" s="4">
        <f t="shared" si="4"/>
        <v>-398682.16269385722</v>
      </c>
      <c r="E117" s="4"/>
    </row>
    <row r="118" spans="1:5">
      <c r="A118">
        <f t="shared" si="5"/>
        <v>116</v>
      </c>
      <c r="B118" s="4">
        <f>DataWithInflationBump!$F$3*((1+DataWithInflationBump!$I$3)^(DataAnalysis!C118-1))</f>
        <v>17926.388529334661</v>
      </c>
      <c r="C118">
        <f t="shared" si="3"/>
        <v>10</v>
      </c>
      <c r="D118" s="4">
        <f t="shared" si="4"/>
        <v>-380755.77416452253</v>
      </c>
      <c r="E118" s="4"/>
    </row>
    <row r="119" spans="1:5">
      <c r="A119">
        <f t="shared" si="5"/>
        <v>117</v>
      </c>
      <c r="B119" s="4">
        <f>DataWithInflationBump!$F$3*((1+DataWithInflationBump!$I$3)^(DataAnalysis!C119-1))</f>
        <v>17926.388529334661</v>
      </c>
      <c r="C119">
        <f t="shared" si="3"/>
        <v>10</v>
      </c>
      <c r="D119" s="4">
        <f t="shared" si="4"/>
        <v>-362829.38563518785</v>
      </c>
      <c r="E119" s="4"/>
    </row>
    <row r="120" spans="1:5">
      <c r="A120">
        <f t="shared" si="5"/>
        <v>118</v>
      </c>
      <c r="B120" s="4">
        <f>DataWithInflationBump!$F$3*((1+DataWithInflationBump!$I$3)^(DataAnalysis!C120-1))</f>
        <v>17926.388529334661</v>
      </c>
      <c r="C120">
        <f t="shared" si="3"/>
        <v>10</v>
      </c>
      <c r="D120" s="4">
        <f t="shared" si="4"/>
        <v>-344902.99710585317</v>
      </c>
      <c r="E120" s="4"/>
    </row>
    <row r="121" spans="1:5">
      <c r="A121">
        <f t="shared" si="5"/>
        <v>119</v>
      </c>
      <c r="B121" s="4">
        <f>DataWithInflationBump!$F$3*((1+DataWithInflationBump!$I$3)^(DataAnalysis!C121-1))</f>
        <v>17926.388529334661</v>
      </c>
      <c r="C121">
        <f t="shared" si="3"/>
        <v>10</v>
      </c>
      <c r="D121" s="4">
        <f t="shared" si="4"/>
        <v>-326976.60857651848</v>
      </c>
      <c r="E121" s="4"/>
    </row>
    <row r="122" spans="1:5">
      <c r="A122">
        <f t="shared" si="5"/>
        <v>120</v>
      </c>
      <c r="B122" s="4">
        <f>DataWithInflationBump!$F$3*((1+DataWithInflationBump!$I$3)^(DataAnalysis!C122-1))</f>
        <v>17926.388529334661</v>
      </c>
      <c r="C122">
        <f t="shared" si="3"/>
        <v>10</v>
      </c>
      <c r="D122" s="4">
        <f t="shared" si="4"/>
        <v>-309050.2200471838</v>
      </c>
      <c r="E122" s="4"/>
    </row>
    <row r="123" spans="1:5">
      <c r="A123">
        <f t="shared" si="5"/>
        <v>121</v>
      </c>
      <c r="B123" s="4">
        <f>DataWithInflationBump!$F$3*((1+DataWithInflationBump!$I$3)^(DataAnalysis!C123-1))</f>
        <v>18284.916299921355</v>
      </c>
      <c r="C123">
        <f t="shared" si="3"/>
        <v>11</v>
      </c>
      <c r="D123" s="4">
        <f t="shared" si="4"/>
        <v>-290765.30374726246</v>
      </c>
      <c r="E123" s="4"/>
    </row>
    <row r="124" spans="1:5">
      <c r="A124">
        <f t="shared" si="5"/>
        <v>122</v>
      </c>
      <c r="B124" s="4">
        <f>DataWithInflationBump!$F$3*((1+DataWithInflationBump!$I$3)^(DataAnalysis!C124-1))</f>
        <v>18284.916299921355</v>
      </c>
      <c r="C124">
        <f t="shared" si="3"/>
        <v>11</v>
      </c>
      <c r="D124" s="4">
        <f t="shared" si="4"/>
        <v>-272480.38744734111</v>
      </c>
      <c r="E124" s="4"/>
    </row>
    <row r="125" spans="1:5">
      <c r="A125">
        <f t="shared" si="5"/>
        <v>123</v>
      </c>
      <c r="B125" s="4">
        <f>DataWithInflationBump!$F$3*((1+DataWithInflationBump!$I$3)^(DataAnalysis!C125-1))</f>
        <v>18284.916299921355</v>
      </c>
      <c r="C125">
        <f t="shared" si="3"/>
        <v>11</v>
      </c>
      <c r="D125" s="4">
        <f t="shared" si="4"/>
        <v>-254195.47114741977</v>
      </c>
      <c r="E125" s="4"/>
    </row>
    <row r="126" spans="1:5">
      <c r="A126">
        <f t="shared" si="5"/>
        <v>124</v>
      </c>
      <c r="B126" s="4">
        <f>DataWithInflationBump!$F$3*((1+DataWithInflationBump!$I$3)^(DataAnalysis!C126-1))</f>
        <v>18284.916299921355</v>
      </c>
      <c r="C126">
        <f t="shared" si="3"/>
        <v>11</v>
      </c>
      <c r="D126" s="4">
        <f t="shared" si="4"/>
        <v>-235910.55484749842</v>
      </c>
      <c r="E126" s="4"/>
    </row>
    <row r="127" spans="1:5">
      <c r="A127">
        <f t="shared" si="5"/>
        <v>125</v>
      </c>
      <c r="B127" s="4">
        <f>DataWithInflationBump!$F$3*((1+DataWithInflationBump!$I$3)^(DataAnalysis!C127-1))</f>
        <v>18284.916299921355</v>
      </c>
      <c r="C127">
        <f t="shared" si="3"/>
        <v>11</v>
      </c>
      <c r="D127" s="4">
        <f t="shared" si="4"/>
        <v>-217625.63854757708</v>
      </c>
      <c r="E127" s="4"/>
    </row>
    <row r="128" spans="1:5">
      <c r="A128">
        <f t="shared" si="5"/>
        <v>126</v>
      </c>
      <c r="B128" s="4">
        <f>DataWithInflationBump!$F$3*((1+DataWithInflationBump!$I$3)^(DataAnalysis!C128-1))</f>
        <v>18284.916299921355</v>
      </c>
      <c r="C128">
        <f t="shared" si="3"/>
        <v>11</v>
      </c>
      <c r="D128" s="4">
        <f t="shared" si="4"/>
        <v>-199340.72224765574</v>
      </c>
      <c r="E128" s="4"/>
    </row>
    <row r="129" spans="1:5">
      <c r="A129">
        <f t="shared" si="5"/>
        <v>127</v>
      </c>
      <c r="B129" s="4">
        <f>DataWithInflationBump!$F$3*((1+DataWithInflationBump!$I$3)^(DataAnalysis!C129-1))</f>
        <v>18284.916299921355</v>
      </c>
      <c r="C129">
        <f t="shared" si="3"/>
        <v>11</v>
      </c>
      <c r="D129" s="4">
        <f t="shared" si="4"/>
        <v>-181055.80594773439</v>
      </c>
      <c r="E129" s="4"/>
    </row>
    <row r="130" spans="1:5">
      <c r="A130">
        <f t="shared" si="5"/>
        <v>128</v>
      </c>
      <c r="B130" s="4">
        <f>DataWithInflationBump!$F$3*((1+DataWithInflationBump!$I$3)^(DataAnalysis!C130-1))</f>
        <v>18284.916299921355</v>
      </c>
      <c r="C130">
        <f t="shared" si="3"/>
        <v>11</v>
      </c>
      <c r="D130" s="4">
        <f t="shared" si="4"/>
        <v>-162770.88964781305</v>
      </c>
      <c r="E130" s="4"/>
    </row>
    <row r="131" spans="1:5">
      <c r="A131">
        <f t="shared" si="5"/>
        <v>129</v>
      </c>
      <c r="B131" s="4">
        <f>DataWithInflationBump!$F$3*((1+DataWithInflationBump!$I$3)^(DataAnalysis!C131-1))</f>
        <v>18284.916299921355</v>
      </c>
      <c r="C131">
        <f t="shared" si="3"/>
        <v>11</v>
      </c>
      <c r="D131" s="4">
        <f t="shared" si="4"/>
        <v>-144485.9733478917</v>
      </c>
      <c r="E131" s="4"/>
    </row>
    <row r="132" spans="1:5">
      <c r="A132">
        <f t="shared" si="5"/>
        <v>130</v>
      </c>
      <c r="B132" s="4">
        <f>DataWithInflationBump!$F$3*((1+DataWithInflationBump!$I$3)^(DataAnalysis!C132-1))</f>
        <v>18284.916299921355</v>
      </c>
      <c r="C132">
        <f t="shared" ref="C132:C195" si="6">INT((A132-1)/12)+1</f>
        <v>11</v>
      </c>
      <c r="D132" s="4">
        <f t="shared" ref="D132:D195" si="7">D131+B132</f>
        <v>-126201.05704797035</v>
      </c>
      <c r="E132" s="4"/>
    </row>
    <row r="133" spans="1:5">
      <c r="A133">
        <f t="shared" ref="A133:A196" si="8">A132+1</f>
        <v>131</v>
      </c>
      <c r="B133" s="4">
        <f>DataWithInflationBump!$F$3*((1+DataWithInflationBump!$I$3)^(DataAnalysis!C133-1))</f>
        <v>18284.916299921355</v>
      </c>
      <c r="C133">
        <f t="shared" si="6"/>
        <v>11</v>
      </c>
      <c r="D133" s="4">
        <f t="shared" si="7"/>
        <v>-107916.14074804899</v>
      </c>
      <c r="E133" s="4"/>
    </row>
    <row r="134" spans="1:5">
      <c r="A134">
        <f t="shared" si="8"/>
        <v>132</v>
      </c>
      <c r="B134" s="4">
        <f>DataWithInflationBump!$F$3*((1+DataWithInflationBump!$I$3)^(DataAnalysis!C134-1))</f>
        <v>18284.916299921355</v>
      </c>
      <c r="C134">
        <f t="shared" si="6"/>
        <v>11</v>
      </c>
      <c r="D134" s="4">
        <f t="shared" si="7"/>
        <v>-89631.224448127628</v>
      </c>
      <c r="E134" s="4"/>
    </row>
    <row r="135" spans="1:5">
      <c r="A135">
        <f t="shared" si="8"/>
        <v>133</v>
      </c>
      <c r="B135" s="4">
        <f>DataWithInflationBump!$F$3*((1+DataWithInflationBump!$I$3)^(DataAnalysis!C135-1))</f>
        <v>18650.614625919781</v>
      </c>
      <c r="C135">
        <f t="shared" si="6"/>
        <v>12</v>
      </c>
      <c r="D135" s="4">
        <f t="shared" si="7"/>
        <v>-70980.609822207844</v>
      </c>
      <c r="E135" s="4"/>
    </row>
    <row r="136" spans="1:5">
      <c r="A136">
        <f t="shared" si="8"/>
        <v>134</v>
      </c>
      <c r="B136" s="4">
        <f>DataWithInflationBump!$F$3*((1+DataWithInflationBump!$I$3)^(DataAnalysis!C136-1))</f>
        <v>18650.614625919781</v>
      </c>
      <c r="C136">
        <f t="shared" si="6"/>
        <v>12</v>
      </c>
      <c r="D136" s="4">
        <f t="shared" si="7"/>
        <v>-52329.995196288059</v>
      </c>
      <c r="E136" s="4"/>
    </row>
    <row r="137" spans="1:5">
      <c r="A137">
        <f t="shared" si="8"/>
        <v>135</v>
      </c>
      <c r="B137" s="4">
        <f>DataWithInflationBump!$F$3*((1+DataWithInflationBump!$I$3)^(DataAnalysis!C137-1))</f>
        <v>18650.614625919781</v>
      </c>
      <c r="C137">
        <f t="shared" si="6"/>
        <v>12</v>
      </c>
      <c r="D137" s="4">
        <f t="shared" si="7"/>
        <v>-33679.380570368274</v>
      </c>
      <c r="E137" s="4"/>
    </row>
    <row r="138" spans="1:5">
      <c r="A138">
        <f t="shared" si="8"/>
        <v>136</v>
      </c>
      <c r="B138" s="4">
        <f>DataWithInflationBump!$F$3*((1+DataWithInflationBump!$I$3)^(DataAnalysis!C138-1))</f>
        <v>18650.614625919781</v>
      </c>
      <c r="C138">
        <f t="shared" si="6"/>
        <v>12</v>
      </c>
      <c r="D138" s="4">
        <f t="shared" si="7"/>
        <v>-15028.765944448493</v>
      </c>
      <c r="E138" s="4"/>
    </row>
    <row r="139" spans="1:5">
      <c r="A139">
        <f t="shared" si="8"/>
        <v>137</v>
      </c>
      <c r="B139" s="4">
        <f>DataWithInflationBump!$F$3*((1+DataWithInflationBump!$I$3)^(DataAnalysis!C139-1))</f>
        <v>18650.614625919781</v>
      </c>
      <c r="C139">
        <f t="shared" si="6"/>
        <v>12</v>
      </c>
      <c r="D139" s="4">
        <f t="shared" si="7"/>
        <v>3621.8486814712887</v>
      </c>
      <c r="E139" s="4"/>
    </row>
    <row r="140" spans="1:5">
      <c r="A140">
        <f t="shared" si="8"/>
        <v>138</v>
      </c>
      <c r="B140" s="4">
        <f>DataWithInflationBump!$F$3*((1+DataWithInflationBump!$I$3)^(DataAnalysis!C140-1))</f>
        <v>18650.614625919781</v>
      </c>
      <c r="C140">
        <f t="shared" si="6"/>
        <v>12</v>
      </c>
      <c r="D140" s="4">
        <f t="shared" si="7"/>
        <v>22272.46330739107</v>
      </c>
      <c r="E140" s="4"/>
    </row>
    <row r="141" spans="1:5">
      <c r="A141">
        <f t="shared" si="8"/>
        <v>139</v>
      </c>
      <c r="B141" s="4">
        <f>DataWithInflationBump!$F$3*((1+DataWithInflationBump!$I$3)^(DataAnalysis!C141-1))</f>
        <v>18650.614625919781</v>
      </c>
      <c r="C141">
        <f t="shared" si="6"/>
        <v>12</v>
      </c>
      <c r="D141" s="4">
        <f t="shared" si="7"/>
        <v>40923.077933310851</v>
      </c>
      <c r="E141" s="4"/>
    </row>
    <row r="142" spans="1:5">
      <c r="A142">
        <f t="shared" si="8"/>
        <v>140</v>
      </c>
      <c r="B142" s="4">
        <f>DataWithInflationBump!$F$3*((1+DataWithInflationBump!$I$3)^(DataAnalysis!C142-1))</f>
        <v>18650.614625919781</v>
      </c>
      <c r="C142">
        <f t="shared" si="6"/>
        <v>12</v>
      </c>
      <c r="D142" s="4">
        <f t="shared" si="7"/>
        <v>59573.692559230636</v>
      </c>
      <c r="E142" s="4"/>
    </row>
    <row r="143" spans="1:5">
      <c r="A143">
        <f t="shared" si="8"/>
        <v>141</v>
      </c>
      <c r="B143" s="4">
        <f>DataWithInflationBump!$F$3*((1+DataWithInflationBump!$I$3)^(DataAnalysis!C143-1))</f>
        <v>18650.614625919781</v>
      </c>
      <c r="C143">
        <f t="shared" si="6"/>
        <v>12</v>
      </c>
      <c r="D143" s="4">
        <f t="shared" si="7"/>
        <v>78224.307185150421</v>
      </c>
      <c r="E143" s="4"/>
    </row>
    <row r="144" spans="1:5">
      <c r="A144">
        <f t="shared" si="8"/>
        <v>142</v>
      </c>
      <c r="B144" s="4">
        <f>DataWithInflationBump!$F$3*((1+DataWithInflationBump!$I$3)^(DataAnalysis!C144-1))</f>
        <v>18650.614625919781</v>
      </c>
      <c r="C144">
        <f t="shared" si="6"/>
        <v>12</v>
      </c>
      <c r="D144" s="4">
        <f t="shared" si="7"/>
        <v>96874.921811070206</v>
      </c>
      <c r="E144" s="4"/>
    </row>
    <row r="145" spans="1:5">
      <c r="A145">
        <f t="shared" si="8"/>
        <v>143</v>
      </c>
      <c r="B145" s="4">
        <f>DataWithInflationBump!$F$3*((1+DataWithInflationBump!$I$3)^(DataAnalysis!C145-1))</f>
        <v>18650.614625919781</v>
      </c>
      <c r="C145">
        <f t="shared" si="6"/>
        <v>12</v>
      </c>
      <c r="D145" s="4">
        <f t="shared" si="7"/>
        <v>115525.53643698999</v>
      </c>
      <c r="E145" s="4"/>
    </row>
    <row r="146" spans="1:5">
      <c r="A146">
        <f t="shared" si="8"/>
        <v>144</v>
      </c>
      <c r="B146" s="4">
        <f>DataWithInflationBump!$F$3*((1+DataWithInflationBump!$I$3)^(DataAnalysis!C146-1))</f>
        <v>18650.614625919781</v>
      </c>
      <c r="C146">
        <f t="shared" si="6"/>
        <v>12</v>
      </c>
      <c r="D146" s="4">
        <f t="shared" si="7"/>
        <v>134176.15106290978</v>
      </c>
      <c r="E146" s="4"/>
    </row>
    <row r="147" spans="1:5">
      <c r="A147">
        <f t="shared" si="8"/>
        <v>145</v>
      </c>
      <c r="B147" s="4">
        <f>DataWithInflationBump!$F$3*((1+DataWithInflationBump!$I$3)^(DataAnalysis!C147-1))</f>
        <v>19023.626918438178</v>
      </c>
      <c r="C147">
        <f t="shared" si="6"/>
        <v>13</v>
      </c>
      <c r="D147" s="4">
        <f t="shared" si="7"/>
        <v>153199.77798134796</v>
      </c>
      <c r="E147" s="4"/>
    </row>
    <row r="148" spans="1:5">
      <c r="A148">
        <f t="shared" si="8"/>
        <v>146</v>
      </c>
      <c r="B148" s="4">
        <f>DataWithInflationBump!$F$3*((1+DataWithInflationBump!$I$3)^(DataAnalysis!C148-1))</f>
        <v>19023.626918438178</v>
      </c>
      <c r="C148">
        <f t="shared" si="6"/>
        <v>13</v>
      </c>
      <c r="D148" s="4">
        <f t="shared" si="7"/>
        <v>172223.40489978614</v>
      </c>
      <c r="E148" s="4"/>
    </row>
    <row r="149" spans="1:5">
      <c r="A149">
        <f t="shared" si="8"/>
        <v>147</v>
      </c>
      <c r="B149" s="4">
        <f>DataWithInflationBump!$F$3*((1+DataWithInflationBump!$I$3)^(DataAnalysis!C149-1))</f>
        <v>19023.626918438178</v>
      </c>
      <c r="C149">
        <f t="shared" si="6"/>
        <v>13</v>
      </c>
      <c r="D149" s="4">
        <f t="shared" si="7"/>
        <v>191247.03181822432</v>
      </c>
      <c r="E149" s="4"/>
    </row>
    <row r="150" spans="1:5">
      <c r="A150">
        <f t="shared" si="8"/>
        <v>148</v>
      </c>
      <c r="B150" s="4">
        <f>DataWithInflationBump!$F$3*((1+DataWithInflationBump!$I$3)^(DataAnalysis!C150-1))</f>
        <v>19023.626918438178</v>
      </c>
      <c r="C150">
        <f t="shared" si="6"/>
        <v>13</v>
      </c>
      <c r="D150" s="4">
        <f t="shared" si="7"/>
        <v>210270.6587366625</v>
      </c>
      <c r="E150" s="4"/>
    </row>
    <row r="151" spans="1:5">
      <c r="A151">
        <f t="shared" si="8"/>
        <v>149</v>
      </c>
      <c r="B151" s="4">
        <f>DataWithInflationBump!$F$3*((1+DataWithInflationBump!$I$3)^(DataAnalysis!C151-1))</f>
        <v>19023.626918438178</v>
      </c>
      <c r="C151">
        <f t="shared" si="6"/>
        <v>13</v>
      </c>
      <c r="D151" s="4">
        <f t="shared" si="7"/>
        <v>229294.28565510068</v>
      </c>
      <c r="E151" s="4"/>
    </row>
    <row r="152" spans="1:5">
      <c r="A152">
        <f t="shared" si="8"/>
        <v>150</v>
      </c>
      <c r="B152" s="4">
        <f>DataWithInflationBump!$F$3*((1+DataWithInflationBump!$I$3)^(DataAnalysis!C152-1))</f>
        <v>19023.626918438178</v>
      </c>
      <c r="C152">
        <f t="shared" si="6"/>
        <v>13</v>
      </c>
      <c r="D152" s="4">
        <f t="shared" si="7"/>
        <v>248317.91257353887</v>
      </c>
      <c r="E152" s="4"/>
    </row>
    <row r="153" spans="1:5">
      <c r="A153">
        <f t="shared" si="8"/>
        <v>151</v>
      </c>
      <c r="B153" s="4">
        <f>DataWithInflationBump!$F$3*((1+DataWithInflationBump!$I$3)^(DataAnalysis!C153-1))</f>
        <v>19023.626918438178</v>
      </c>
      <c r="C153">
        <f t="shared" si="6"/>
        <v>13</v>
      </c>
      <c r="D153" s="4">
        <f t="shared" si="7"/>
        <v>267341.53949197702</v>
      </c>
      <c r="E153" s="4"/>
    </row>
    <row r="154" spans="1:5">
      <c r="A154">
        <f t="shared" si="8"/>
        <v>152</v>
      </c>
      <c r="B154" s="4">
        <f>DataWithInflationBump!$F$3*((1+DataWithInflationBump!$I$3)^(DataAnalysis!C154-1))</f>
        <v>19023.626918438178</v>
      </c>
      <c r="C154">
        <f t="shared" si="6"/>
        <v>13</v>
      </c>
      <c r="D154" s="4">
        <f t="shared" si="7"/>
        <v>286365.1664104152</v>
      </c>
      <c r="E154" s="4"/>
    </row>
    <row r="155" spans="1:5">
      <c r="A155">
        <f t="shared" si="8"/>
        <v>153</v>
      </c>
      <c r="B155" s="4">
        <f>DataWithInflationBump!$F$3*((1+DataWithInflationBump!$I$3)^(DataAnalysis!C155-1))</f>
        <v>19023.626918438178</v>
      </c>
      <c r="C155">
        <f t="shared" si="6"/>
        <v>13</v>
      </c>
      <c r="D155" s="4">
        <f t="shared" si="7"/>
        <v>305388.79332885338</v>
      </c>
      <c r="E155" s="4"/>
    </row>
    <row r="156" spans="1:5">
      <c r="A156">
        <f t="shared" si="8"/>
        <v>154</v>
      </c>
      <c r="B156" s="4">
        <f>DataWithInflationBump!$F$3*((1+DataWithInflationBump!$I$3)^(DataAnalysis!C156-1))</f>
        <v>19023.626918438178</v>
      </c>
      <c r="C156">
        <f t="shared" si="6"/>
        <v>13</v>
      </c>
      <c r="D156" s="4">
        <f t="shared" si="7"/>
        <v>324412.42024729156</v>
      </c>
      <c r="E156" s="4"/>
    </row>
    <row r="157" spans="1:5">
      <c r="A157">
        <f t="shared" si="8"/>
        <v>155</v>
      </c>
      <c r="B157" s="4">
        <f>DataWithInflationBump!$F$3*((1+DataWithInflationBump!$I$3)^(DataAnalysis!C157-1))</f>
        <v>19023.626918438178</v>
      </c>
      <c r="C157">
        <f t="shared" si="6"/>
        <v>13</v>
      </c>
      <c r="D157" s="4">
        <f t="shared" si="7"/>
        <v>343436.04716572975</v>
      </c>
      <c r="E157" s="4"/>
    </row>
    <row r="158" spans="1:5">
      <c r="A158">
        <f t="shared" si="8"/>
        <v>156</v>
      </c>
      <c r="B158" s="4">
        <f>DataWithInflationBump!$F$3*((1+DataWithInflationBump!$I$3)^(DataAnalysis!C158-1))</f>
        <v>19023.626918438178</v>
      </c>
      <c r="C158">
        <f t="shared" si="6"/>
        <v>13</v>
      </c>
      <c r="D158" s="4">
        <f t="shared" si="7"/>
        <v>362459.67408416793</v>
      </c>
      <c r="E158" s="4"/>
    </row>
    <row r="159" spans="1:5">
      <c r="A159">
        <f t="shared" si="8"/>
        <v>157</v>
      </c>
      <c r="B159" s="4">
        <f>DataWithInflationBump!$F$3*((1+DataWithInflationBump!$I$3)^(DataAnalysis!C159-1))</f>
        <v>19404.09945680694</v>
      </c>
      <c r="C159">
        <f t="shared" si="6"/>
        <v>14</v>
      </c>
      <c r="D159" s="4">
        <f t="shared" si="7"/>
        <v>381863.77354097489</v>
      </c>
      <c r="E159" s="4"/>
    </row>
    <row r="160" spans="1:5">
      <c r="A160">
        <f t="shared" si="8"/>
        <v>158</v>
      </c>
      <c r="B160" s="4">
        <f>DataWithInflationBump!$F$3*((1+DataWithInflationBump!$I$3)^(DataAnalysis!C160-1))</f>
        <v>19404.09945680694</v>
      </c>
      <c r="C160">
        <f t="shared" si="6"/>
        <v>14</v>
      </c>
      <c r="D160" s="4">
        <f t="shared" si="7"/>
        <v>401267.87299778184</v>
      </c>
      <c r="E160" s="4"/>
    </row>
    <row r="161" spans="1:5">
      <c r="A161">
        <f t="shared" si="8"/>
        <v>159</v>
      </c>
      <c r="B161" s="4">
        <f>DataWithInflationBump!$F$3*((1+DataWithInflationBump!$I$3)^(DataAnalysis!C161-1))</f>
        <v>19404.09945680694</v>
      </c>
      <c r="C161">
        <f t="shared" si="6"/>
        <v>14</v>
      </c>
      <c r="D161" s="4">
        <f t="shared" si="7"/>
        <v>420671.9724545888</v>
      </c>
      <c r="E161" s="4"/>
    </row>
    <row r="162" spans="1:5">
      <c r="A162">
        <f t="shared" si="8"/>
        <v>160</v>
      </c>
      <c r="B162" s="4">
        <f>DataWithInflationBump!$F$3*((1+DataWithInflationBump!$I$3)^(DataAnalysis!C162-1))</f>
        <v>19404.09945680694</v>
      </c>
      <c r="C162">
        <f t="shared" si="6"/>
        <v>14</v>
      </c>
      <c r="D162" s="4">
        <f t="shared" si="7"/>
        <v>440076.07191139576</v>
      </c>
      <c r="E162" s="4"/>
    </row>
    <row r="163" spans="1:5">
      <c r="A163">
        <f t="shared" si="8"/>
        <v>161</v>
      </c>
      <c r="B163" s="4">
        <f>DataWithInflationBump!$F$3*((1+DataWithInflationBump!$I$3)^(DataAnalysis!C163-1))</f>
        <v>19404.09945680694</v>
      </c>
      <c r="C163">
        <f t="shared" si="6"/>
        <v>14</v>
      </c>
      <c r="D163" s="4">
        <f t="shared" si="7"/>
        <v>459480.17136820272</v>
      </c>
      <c r="E163" s="4"/>
    </row>
    <row r="164" spans="1:5">
      <c r="A164">
        <f t="shared" si="8"/>
        <v>162</v>
      </c>
      <c r="B164" s="4">
        <f>DataWithInflationBump!$F$3*((1+DataWithInflationBump!$I$3)^(DataAnalysis!C164-1))</f>
        <v>19404.09945680694</v>
      </c>
      <c r="C164">
        <f t="shared" si="6"/>
        <v>14</v>
      </c>
      <c r="D164" s="4">
        <f t="shared" si="7"/>
        <v>478884.27082500968</v>
      </c>
      <c r="E164" s="4"/>
    </row>
    <row r="165" spans="1:5">
      <c r="A165">
        <f t="shared" si="8"/>
        <v>163</v>
      </c>
      <c r="B165" s="4">
        <f>DataWithInflationBump!$F$3*((1+DataWithInflationBump!$I$3)^(DataAnalysis!C165-1))</f>
        <v>19404.09945680694</v>
      </c>
      <c r="C165">
        <f t="shared" si="6"/>
        <v>14</v>
      </c>
      <c r="D165" s="4">
        <f t="shared" si="7"/>
        <v>498288.37028181663</v>
      </c>
      <c r="E165" s="4"/>
    </row>
    <row r="166" spans="1:5">
      <c r="A166">
        <f t="shared" si="8"/>
        <v>164</v>
      </c>
      <c r="B166" s="4">
        <f>DataWithInflationBump!$F$3*((1+DataWithInflationBump!$I$3)^(DataAnalysis!C166-1))</f>
        <v>19404.09945680694</v>
      </c>
      <c r="C166">
        <f t="shared" si="6"/>
        <v>14</v>
      </c>
      <c r="D166" s="4">
        <f t="shared" si="7"/>
        <v>517692.46973862359</v>
      </c>
      <c r="E166" s="4"/>
    </row>
    <row r="167" spans="1:5">
      <c r="A167">
        <f t="shared" si="8"/>
        <v>165</v>
      </c>
      <c r="B167" s="4">
        <f>DataWithInflationBump!$F$3*((1+DataWithInflationBump!$I$3)^(DataAnalysis!C167-1))</f>
        <v>19404.09945680694</v>
      </c>
      <c r="C167">
        <f t="shared" si="6"/>
        <v>14</v>
      </c>
      <c r="D167" s="4">
        <f t="shared" si="7"/>
        <v>537096.56919543049</v>
      </c>
      <c r="E167" s="4"/>
    </row>
    <row r="168" spans="1:5">
      <c r="A168">
        <f t="shared" si="8"/>
        <v>166</v>
      </c>
      <c r="B168" s="4">
        <f>DataWithInflationBump!$F$3*((1+DataWithInflationBump!$I$3)^(DataAnalysis!C168-1))</f>
        <v>19404.09945680694</v>
      </c>
      <c r="C168">
        <f t="shared" si="6"/>
        <v>14</v>
      </c>
      <c r="D168" s="4">
        <f t="shared" si="7"/>
        <v>556500.66865223739</v>
      </c>
      <c r="E168" s="4"/>
    </row>
    <row r="169" spans="1:5">
      <c r="A169">
        <f t="shared" si="8"/>
        <v>167</v>
      </c>
      <c r="B169" s="4">
        <f>DataWithInflationBump!$F$3*((1+DataWithInflationBump!$I$3)^(DataAnalysis!C169-1))</f>
        <v>19404.09945680694</v>
      </c>
      <c r="C169">
        <f t="shared" si="6"/>
        <v>14</v>
      </c>
      <c r="D169" s="4">
        <f t="shared" si="7"/>
        <v>575904.76810904429</v>
      </c>
      <c r="E169" s="4"/>
    </row>
    <row r="170" spans="1:5">
      <c r="A170">
        <f t="shared" si="8"/>
        <v>168</v>
      </c>
      <c r="B170" s="4">
        <f>DataWithInflationBump!$F$3*((1+DataWithInflationBump!$I$3)^(DataAnalysis!C170-1))</f>
        <v>19404.09945680694</v>
      </c>
      <c r="C170">
        <f t="shared" si="6"/>
        <v>14</v>
      </c>
      <c r="D170" s="4">
        <f t="shared" si="7"/>
        <v>595308.86756585119</v>
      </c>
      <c r="E170" s="4"/>
    </row>
    <row r="171" spans="1:5">
      <c r="A171">
        <f t="shared" si="8"/>
        <v>169</v>
      </c>
      <c r="B171" s="4">
        <f>DataWithInflationBump!$F$3*((1+DataWithInflationBump!$I$3)^(DataAnalysis!C171-1))</f>
        <v>19792.181445943083</v>
      </c>
      <c r="C171">
        <f t="shared" si="6"/>
        <v>15</v>
      </c>
      <c r="D171" s="4">
        <f t="shared" si="7"/>
        <v>615101.04901179427</v>
      </c>
      <c r="E171" s="4"/>
    </row>
    <row r="172" spans="1:5">
      <c r="A172">
        <f t="shared" si="8"/>
        <v>170</v>
      </c>
      <c r="B172" s="4">
        <f>DataWithInflationBump!$F$3*((1+DataWithInflationBump!$I$3)^(DataAnalysis!C172-1))</f>
        <v>19792.181445943083</v>
      </c>
      <c r="C172">
        <f t="shared" si="6"/>
        <v>15</v>
      </c>
      <c r="D172" s="4">
        <f t="shared" si="7"/>
        <v>634893.23045773734</v>
      </c>
      <c r="E172" s="4"/>
    </row>
    <row r="173" spans="1:5">
      <c r="A173">
        <f t="shared" si="8"/>
        <v>171</v>
      </c>
      <c r="B173" s="4">
        <f>DataWithInflationBump!$F$3*((1+DataWithInflationBump!$I$3)^(DataAnalysis!C173-1))</f>
        <v>19792.181445943083</v>
      </c>
      <c r="C173">
        <f t="shared" si="6"/>
        <v>15</v>
      </c>
      <c r="D173" s="4">
        <f t="shared" si="7"/>
        <v>654685.41190368042</v>
      </c>
      <c r="E173" s="4"/>
    </row>
    <row r="174" spans="1:5">
      <c r="A174">
        <f t="shared" si="8"/>
        <v>172</v>
      </c>
      <c r="B174" s="4">
        <f>DataWithInflationBump!$F$3*((1+DataWithInflationBump!$I$3)^(DataAnalysis!C174-1))</f>
        <v>19792.181445943083</v>
      </c>
      <c r="C174">
        <f t="shared" si="6"/>
        <v>15</v>
      </c>
      <c r="D174" s="4">
        <f t="shared" si="7"/>
        <v>674477.59334962349</v>
      </c>
      <c r="E174" s="4"/>
    </row>
    <row r="175" spans="1:5">
      <c r="A175">
        <f t="shared" si="8"/>
        <v>173</v>
      </c>
      <c r="B175" s="4">
        <f>DataWithInflationBump!$F$3*((1+DataWithInflationBump!$I$3)^(DataAnalysis!C175-1))</f>
        <v>19792.181445943083</v>
      </c>
      <c r="C175">
        <f t="shared" si="6"/>
        <v>15</v>
      </c>
      <c r="D175" s="4">
        <f t="shared" si="7"/>
        <v>694269.77479556657</v>
      </c>
      <c r="E175" s="4"/>
    </row>
    <row r="176" spans="1:5">
      <c r="A176">
        <f t="shared" si="8"/>
        <v>174</v>
      </c>
      <c r="B176" s="4">
        <f>DataWithInflationBump!$F$3*((1+DataWithInflationBump!$I$3)^(DataAnalysis!C176-1))</f>
        <v>19792.181445943083</v>
      </c>
      <c r="C176">
        <f t="shared" si="6"/>
        <v>15</v>
      </c>
      <c r="D176" s="4">
        <f t="shared" si="7"/>
        <v>714061.95624150964</v>
      </c>
      <c r="E176" s="4"/>
    </row>
    <row r="177" spans="1:5">
      <c r="A177">
        <f t="shared" si="8"/>
        <v>175</v>
      </c>
      <c r="B177" s="4">
        <f>DataWithInflationBump!$F$3*((1+DataWithInflationBump!$I$3)^(DataAnalysis!C177-1))</f>
        <v>19792.181445943083</v>
      </c>
      <c r="C177">
        <f t="shared" si="6"/>
        <v>15</v>
      </c>
      <c r="D177" s="4">
        <f t="shared" si="7"/>
        <v>733854.13768745272</v>
      </c>
      <c r="E177" s="4"/>
    </row>
    <row r="178" spans="1:5">
      <c r="A178">
        <f t="shared" si="8"/>
        <v>176</v>
      </c>
      <c r="B178" s="4">
        <f>DataWithInflationBump!$F$3*((1+DataWithInflationBump!$I$3)^(DataAnalysis!C178-1))</f>
        <v>19792.181445943083</v>
      </c>
      <c r="C178">
        <f t="shared" si="6"/>
        <v>15</v>
      </c>
      <c r="D178" s="4">
        <f t="shared" si="7"/>
        <v>753646.31913339579</v>
      </c>
      <c r="E178" s="4"/>
    </row>
    <row r="179" spans="1:5">
      <c r="A179">
        <f t="shared" si="8"/>
        <v>177</v>
      </c>
      <c r="B179" s="4">
        <f>DataWithInflationBump!$F$3*((1+DataWithInflationBump!$I$3)^(DataAnalysis!C179-1))</f>
        <v>19792.181445943083</v>
      </c>
      <c r="C179">
        <f t="shared" si="6"/>
        <v>15</v>
      </c>
      <c r="D179" s="4">
        <f t="shared" si="7"/>
        <v>773438.50057933887</v>
      </c>
      <c r="E179" s="4"/>
    </row>
    <row r="180" spans="1:5">
      <c r="A180">
        <f t="shared" si="8"/>
        <v>178</v>
      </c>
      <c r="B180" s="4">
        <f>DataWithInflationBump!$F$3*((1+DataWithInflationBump!$I$3)^(DataAnalysis!C180-1))</f>
        <v>19792.181445943083</v>
      </c>
      <c r="C180">
        <f t="shared" si="6"/>
        <v>15</v>
      </c>
      <c r="D180" s="4">
        <f t="shared" si="7"/>
        <v>793230.68202528195</v>
      </c>
      <c r="E180" s="4"/>
    </row>
    <row r="181" spans="1:5">
      <c r="A181">
        <f t="shared" si="8"/>
        <v>179</v>
      </c>
      <c r="B181" s="4">
        <f>DataWithInflationBump!$F$3*((1+DataWithInflationBump!$I$3)^(DataAnalysis!C181-1))</f>
        <v>19792.181445943083</v>
      </c>
      <c r="C181">
        <f t="shared" si="6"/>
        <v>15</v>
      </c>
      <c r="D181" s="4">
        <f t="shared" si="7"/>
        <v>813022.86347122502</v>
      </c>
      <c r="E181" s="4"/>
    </row>
    <row r="182" spans="1:5">
      <c r="A182">
        <f t="shared" si="8"/>
        <v>180</v>
      </c>
      <c r="B182" s="4">
        <f>DataWithInflationBump!$F$3*((1+DataWithInflationBump!$I$3)^(DataAnalysis!C182-1))</f>
        <v>19792.181445943083</v>
      </c>
      <c r="C182">
        <f t="shared" si="6"/>
        <v>15</v>
      </c>
      <c r="D182" s="4">
        <f t="shared" si="7"/>
        <v>832815.0449171681</v>
      </c>
      <c r="E182" s="4"/>
    </row>
    <row r="183" spans="1:5">
      <c r="A183">
        <f t="shared" si="8"/>
        <v>181</v>
      </c>
      <c r="B183" s="4">
        <f>DataWithInflationBump!$F$3*((1+DataWithInflationBump!$I$3)^(DataAnalysis!C183-1))</f>
        <v>20188.02507486194</v>
      </c>
      <c r="C183">
        <f t="shared" si="6"/>
        <v>16</v>
      </c>
      <c r="D183" s="4">
        <f t="shared" si="7"/>
        <v>853003.06999203004</v>
      </c>
      <c r="E183" s="4"/>
    </row>
    <row r="184" spans="1:5">
      <c r="A184">
        <f t="shared" si="8"/>
        <v>182</v>
      </c>
      <c r="B184" s="4">
        <f>DataWithInflationBump!$F$3*((1+DataWithInflationBump!$I$3)^(DataAnalysis!C184-1))</f>
        <v>20188.02507486194</v>
      </c>
      <c r="C184">
        <f t="shared" si="6"/>
        <v>16</v>
      </c>
      <c r="D184" s="4">
        <f t="shared" si="7"/>
        <v>873191.09506689198</v>
      </c>
      <c r="E184" s="4"/>
    </row>
    <row r="185" spans="1:5">
      <c r="A185">
        <f t="shared" si="8"/>
        <v>183</v>
      </c>
      <c r="B185" s="4">
        <f>DataWithInflationBump!$F$3*((1+DataWithInflationBump!$I$3)^(DataAnalysis!C185-1))</f>
        <v>20188.02507486194</v>
      </c>
      <c r="C185">
        <f t="shared" si="6"/>
        <v>16</v>
      </c>
      <c r="D185" s="4">
        <f t="shared" si="7"/>
        <v>893379.12014175393</v>
      </c>
      <c r="E185" s="4"/>
    </row>
    <row r="186" spans="1:5">
      <c r="A186">
        <f t="shared" si="8"/>
        <v>184</v>
      </c>
      <c r="B186" s="4">
        <f>DataWithInflationBump!$F$3*((1+DataWithInflationBump!$I$3)^(DataAnalysis!C186-1))</f>
        <v>20188.02507486194</v>
      </c>
      <c r="C186">
        <f t="shared" si="6"/>
        <v>16</v>
      </c>
      <c r="D186" s="4">
        <f t="shared" si="7"/>
        <v>913567.14521661587</v>
      </c>
      <c r="E186" s="4"/>
    </row>
    <row r="187" spans="1:5">
      <c r="A187">
        <f t="shared" si="8"/>
        <v>185</v>
      </c>
      <c r="B187" s="4">
        <f>DataWithInflationBump!$F$3*((1+DataWithInflationBump!$I$3)^(DataAnalysis!C187-1))</f>
        <v>20188.02507486194</v>
      </c>
      <c r="C187">
        <f t="shared" si="6"/>
        <v>16</v>
      </c>
      <c r="D187" s="4">
        <f t="shared" si="7"/>
        <v>933755.17029147781</v>
      </c>
      <c r="E187" s="4"/>
    </row>
    <row r="188" spans="1:5">
      <c r="A188">
        <f t="shared" si="8"/>
        <v>186</v>
      </c>
      <c r="B188" s="4">
        <f>DataWithInflationBump!$F$3*((1+DataWithInflationBump!$I$3)^(DataAnalysis!C188-1))</f>
        <v>20188.02507486194</v>
      </c>
      <c r="C188">
        <f t="shared" si="6"/>
        <v>16</v>
      </c>
      <c r="D188" s="4">
        <f t="shared" si="7"/>
        <v>953943.19536633976</v>
      </c>
      <c r="E188" s="4"/>
    </row>
    <row r="189" spans="1:5">
      <c r="A189">
        <f t="shared" si="8"/>
        <v>187</v>
      </c>
      <c r="B189" s="4">
        <f>DataWithInflationBump!$F$3*((1+DataWithInflationBump!$I$3)^(DataAnalysis!C189-1))</f>
        <v>20188.02507486194</v>
      </c>
      <c r="C189">
        <f t="shared" si="6"/>
        <v>16</v>
      </c>
      <c r="D189" s="4">
        <f t="shared" si="7"/>
        <v>974131.2204412017</v>
      </c>
      <c r="E189" s="4"/>
    </row>
    <row r="190" spans="1:5">
      <c r="A190">
        <f t="shared" si="8"/>
        <v>188</v>
      </c>
      <c r="B190" s="4">
        <f>DataWithInflationBump!$F$3*((1+DataWithInflationBump!$I$3)^(DataAnalysis!C190-1))</f>
        <v>20188.02507486194</v>
      </c>
      <c r="C190">
        <f t="shared" si="6"/>
        <v>16</v>
      </c>
      <c r="D190" s="4">
        <f t="shared" si="7"/>
        <v>994319.24551606365</v>
      </c>
      <c r="E190" s="4"/>
    </row>
    <row r="191" spans="1:5">
      <c r="A191">
        <f t="shared" si="8"/>
        <v>189</v>
      </c>
      <c r="B191" s="4">
        <f>DataWithInflationBump!$F$3*((1+DataWithInflationBump!$I$3)^(DataAnalysis!C191-1))</f>
        <v>20188.02507486194</v>
      </c>
      <c r="C191">
        <f t="shared" si="6"/>
        <v>16</v>
      </c>
      <c r="D191" s="4">
        <f t="shared" si="7"/>
        <v>1014507.2705909256</v>
      </c>
      <c r="E191" s="4"/>
    </row>
    <row r="192" spans="1:5">
      <c r="A192">
        <f t="shared" si="8"/>
        <v>190</v>
      </c>
      <c r="B192" s="4">
        <f>DataWithInflationBump!$F$3*((1+DataWithInflationBump!$I$3)^(DataAnalysis!C192-1))</f>
        <v>20188.02507486194</v>
      </c>
      <c r="C192">
        <f t="shared" si="6"/>
        <v>16</v>
      </c>
      <c r="D192" s="4">
        <f t="shared" si="7"/>
        <v>1034695.2956657875</v>
      </c>
      <c r="E192" s="4"/>
    </row>
    <row r="193" spans="1:5">
      <c r="A193">
        <f t="shared" si="8"/>
        <v>191</v>
      </c>
      <c r="B193" s="4">
        <f>DataWithInflationBump!$F$3*((1+DataWithInflationBump!$I$3)^(DataAnalysis!C193-1))</f>
        <v>20188.02507486194</v>
      </c>
      <c r="C193">
        <f t="shared" si="6"/>
        <v>16</v>
      </c>
      <c r="D193" s="4">
        <f t="shared" si="7"/>
        <v>1054883.3207406495</v>
      </c>
      <c r="E193" s="4"/>
    </row>
    <row r="194" spans="1:5">
      <c r="A194">
        <f t="shared" si="8"/>
        <v>192</v>
      </c>
      <c r="B194" s="4">
        <f>DataWithInflationBump!$F$3*((1+DataWithInflationBump!$I$3)^(DataAnalysis!C194-1))</f>
        <v>20188.02507486194</v>
      </c>
      <c r="C194">
        <f t="shared" si="6"/>
        <v>16</v>
      </c>
      <c r="D194" s="4">
        <f t="shared" si="7"/>
        <v>1075071.3458155114</v>
      </c>
      <c r="E194" s="4"/>
    </row>
    <row r="195" spans="1:5">
      <c r="A195">
        <f t="shared" si="8"/>
        <v>193</v>
      </c>
      <c r="B195" s="4">
        <f>DataWithInflationBump!$F$3*((1+DataWithInflationBump!$I$3)^(DataAnalysis!C195-1))</f>
        <v>20591.78557635918</v>
      </c>
      <c r="C195">
        <f t="shared" si="6"/>
        <v>17</v>
      </c>
      <c r="D195" s="4">
        <f t="shared" si="7"/>
        <v>1095663.1313918706</v>
      </c>
      <c r="E195" s="4"/>
    </row>
    <row r="196" spans="1:5">
      <c r="A196">
        <f t="shared" si="8"/>
        <v>194</v>
      </c>
      <c r="B196" s="4">
        <f>DataWithInflationBump!$F$3*((1+DataWithInflationBump!$I$3)^(DataAnalysis!C196-1))</f>
        <v>20591.78557635918</v>
      </c>
      <c r="C196">
        <f t="shared" ref="C196:C200" si="9">INT((A196-1)/12)+1</f>
        <v>17</v>
      </c>
      <c r="D196" s="4">
        <f t="shared" ref="D196:D200" si="10">D195+B196</f>
        <v>1116254.9169682297</v>
      </c>
      <c r="E196" s="4"/>
    </row>
    <row r="197" spans="1:5">
      <c r="A197">
        <f t="shared" ref="A197:A242" si="11">A196+1</f>
        <v>195</v>
      </c>
      <c r="B197" s="4">
        <f>DataWithInflationBump!$F$3*((1+DataWithInflationBump!$I$3)^(DataAnalysis!C197-1))</f>
        <v>20591.78557635918</v>
      </c>
      <c r="C197">
        <f t="shared" si="9"/>
        <v>17</v>
      </c>
      <c r="D197" s="4">
        <f t="shared" si="10"/>
        <v>1136846.7025445888</v>
      </c>
      <c r="E197" s="4"/>
    </row>
    <row r="198" spans="1:5">
      <c r="A198">
        <f t="shared" si="11"/>
        <v>196</v>
      </c>
      <c r="B198" s="4">
        <f>DataWithInflationBump!$F$3*((1+DataWithInflationBump!$I$3)^(DataAnalysis!C198-1))</f>
        <v>20591.78557635918</v>
      </c>
      <c r="C198">
        <f t="shared" si="9"/>
        <v>17</v>
      </c>
      <c r="D198" s="4">
        <f t="shared" si="10"/>
        <v>1157438.488120948</v>
      </c>
      <c r="E198" s="4"/>
    </row>
    <row r="199" spans="1:5">
      <c r="A199">
        <f t="shared" si="11"/>
        <v>197</v>
      </c>
      <c r="B199" s="4">
        <f>DataWithInflationBump!$F$3*((1+DataWithInflationBump!$I$3)^(DataAnalysis!C199-1))</f>
        <v>20591.78557635918</v>
      </c>
      <c r="C199">
        <f t="shared" si="9"/>
        <v>17</v>
      </c>
      <c r="D199" s="4">
        <f t="shared" si="10"/>
        <v>1178030.2736973071</v>
      </c>
      <c r="E199" s="4"/>
    </row>
    <row r="200" spans="1:5">
      <c r="A200">
        <f t="shared" si="11"/>
        <v>198</v>
      </c>
      <c r="B200" s="4">
        <f>DataWithInflationBump!$F$3*((1+DataWithInflationBump!$I$3)^(DataAnalysis!C200-1))</f>
        <v>20591.78557635918</v>
      </c>
      <c r="C200">
        <f t="shared" si="9"/>
        <v>17</v>
      </c>
      <c r="D200" s="4">
        <f t="shared" si="10"/>
        <v>1198622.0592736662</v>
      </c>
      <c r="E200" s="4"/>
    </row>
    <row r="201" spans="1:5">
      <c r="A201">
        <f t="shared" si="11"/>
        <v>199</v>
      </c>
      <c r="B201" s="4">
        <f>DataWithInflationBump!$F$3*((1+DataWithInflationBump!$I$3)^(DataAnalysis!C201-1))</f>
        <v>20591.78557635918</v>
      </c>
      <c r="C201">
        <f t="shared" ref="C201:C241" si="12">INT((A201-1)/12)+1</f>
        <v>17</v>
      </c>
      <c r="D201" s="4">
        <f t="shared" ref="D201:D241" si="13">D200+B201</f>
        <v>1219213.8448500254</v>
      </c>
      <c r="E201" s="4"/>
    </row>
    <row r="202" spans="1:5">
      <c r="A202">
        <f t="shared" si="11"/>
        <v>200</v>
      </c>
      <c r="B202" s="4">
        <f>DataWithInflationBump!$F$3*((1+DataWithInflationBump!$I$3)^(DataAnalysis!C202-1))</f>
        <v>20591.78557635918</v>
      </c>
      <c r="C202">
        <f t="shared" si="12"/>
        <v>17</v>
      </c>
      <c r="D202" s="4">
        <f t="shared" si="13"/>
        <v>1239805.6304263845</v>
      </c>
      <c r="E202" s="4"/>
    </row>
    <row r="203" spans="1:5">
      <c r="A203">
        <f t="shared" si="11"/>
        <v>201</v>
      </c>
      <c r="B203" s="4">
        <f>DataWithInflationBump!$F$3*((1+DataWithInflationBump!$I$3)^(DataAnalysis!C203-1))</f>
        <v>20591.78557635918</v>
      </c>
      <c r="C203">
        <f t="shared" si="12"/>
        <v>17</v>
      </c>
      <c r="D203" s="4">
        <f t="shared" si="13"/>
        <v>1260397.4160027436</v>
      </c>
      <c r="E203" s="4"/>
    </row>
    <row r="204" spans="1:5">
      <c r="A204">
        <f t="shared" si="11"/>
        <v>202</v>
      </c>
      <c r="B204" s="4">
        <f>DataWithInflationBump!$F$3*((1+DataWithInflationBump!$I$3)^(DataAnalysis!C204-1))</f>
        <v>20591.78557635918</v>
      </c>
      <c r="C204">
        <f t="shared" si="12"/>
        <v>17</v>
      </c>
      <c r="D204" s="4">
        <f t="shared" si="13"/>
        <v>1280989.2015791028</v>
      </c>
      <c r="E204" s="4"/>
    </row>
    <row r="205" spans="1:5">
      <c r="A205">
        <f t="shared" si="11"/>
        <v>203</v>
      </c>
      <c r="B205" s="4">
        <f>DataWithInflationBump!$F$3*((1+DataWithInflationBump!$I$3)^(DataAnalysis!C205-1))</f>
        <v>20591.78557635918</v>
      </c>
      <c r="C205">
        <f t="shared" si="12"/>
        <v>17</v>
      </c>
      <c r="D205" s="4">
        <f t="shared" si="13"/>
        <v>1301580.9871554619</v>
      </c>
      <c r="E205" s="4"/>
    </row>
    <row r="206" spans="1:5">
      <c r="A206">
        <f t="shared" si="11"/>
        <v>204</v>
      </c>
      <c r="B206" s="4">
        <f>DataWithInflationBump!$F$3*((1+DataWithInflationBump!$I$3)^(DataAnalysis!C206-1))</f>
        <v>20591.78557635918</v>
      </c>
      <c r="C206">
        <f t="shared" si="12"/>
        <v>17</v>
      </c>
      <c r="D206" s="4">
        <f t="shared" si="13"/>
        <v>1322172.7727318211</v>
      </c>
      <c r="E206" s="4"/>
    </row>
    <row r="207" spans="1:5">
      <c r="A207">
        <f t="shared" si="11"/>
        <v>205</v>
      </c>
      <c r="B207" s="4">
        <f>DataWithInflationBump!$F$3*((1+DataWithInflationBump!$I$3)^(DataAnalysis!C207-1))</f>
        <v>21003.621287886366</v>
      </c>
      <c r="C207">
        <f t="shared" si="12"/>
        <v>18</v>
      </c>
      <c r="D207" s="4">
        <f t="shared" si="13"/>
        <v>1343176.3940197073</v>
      </c>
      <c r="E207" s="4"/>
    </row>
    <row r="208" spans="1:5">
      <c r="A208">
        <f t="shared" si="11"/>
        <v>206</v>
      </c>
      <c r="B208" s="4">
        <f>DataWithInflationBump!$F$3*((1+DataWithInflationBump!$I$3)^(DataAnalysis!C208-1))</f>
        <v>21003.621287886366</v>
      </c>
      <c r="C208">
        <f t="shared" si="12"/>
        <v>18</v>
      </c>
      <c r="D208" s="4">
        <f t="shared" si="13"/>
        <v>1364180.0153075936</v>
      </c>
      <c r="E208" s="4"/>
    </row>
    <row r="209" spans="1:5">
      <c r="A209">
        <f t="shared" si="11"/>
        <v>207</v>
      </c>
      <c r="B209" s="4">
        <f>DataWithInflationBump!$F$3*((1+DataWithInflationBump!$I$3)^(DataAnalysis!C209-1))</f>
        <v>21003.621287886366</v>
      </c>
      <c r="C209">
        <f t="shared" si="12"/>
        <v>18</v>
      </c>
      <c r="D209" s="4">
        <f t="shared" si="13"/>
        <v>1385183.6365954799</v>
      </c>
      <c r="E209" s="4"/>
    </row>
    <row r="210" spans="1:5">
      <c r="A210">
        <f t="shared" si="11"/>
        <v>208</v>
      </c>
      <c r="B210" s="4">
        <f>DataWithInflationBump!$F$3*((1+DataWithInflationBump!$I$3)^(DataAnalysis!C210-1))</f>
        <v>21003.621287886366</v>
      </c>
      <c r="C210">
        <f t="shared" si="12"/>
        <v>18</v>
      </c>
      <c r="D210" s="4">
        <f t="shared" si="13"/>
        <v>1406187.2578833662</v>
      </c>
      <c r="E210" s="4"/>
    </row>
    <row r="211" spans="1:5">
      <c r="A211">
        <f t="shared" si="11"/>
        <v>209</v>
      </c>
      <c r="B211" s="4">
        <f>DataWithInflationBump!$F$3*((1+DataWithInflationBump!$I$3)^(DataAnalysis!C211-1))</f>
        <v>21003.621287886366</v>
      </c>
      <c r="C211">
        <f t="shared" si="12"/>
        <v>18</v>
      </c>
      <c r="D211" s="4">
        <f t="shared" si="13"/>
        <v>1427190.8791712525</v>
      </c>
      <c r="E211" s="4"/>
    </row>
    <row r="212" spans="1:5">
      <c r="A212">
        <f t="shared" si="11"/>
        <v>210</v>
      </c>
      <c r="B212" s="4">
        <f>DataWithInflationBump!$F$3*((1+DataWithInflationBump!$I$3)^(DataAnalysis!C212-1))</f>
        <v>21003.621287886366</v>
      </c>
      <c r="C212">
        <f t="shared" si="12"/>
        <v>18</v>
      </c>
      <c r="D212" s="4">
        <f t="shared" si="13"/>
        <v>1448194.5004591388</v>
      </c>
      <c r="E212" s="4"/>
    </row>
    <row r="213" spans="1:5">
      <c r="A213">
        <f t="shared" si="11"/>
        <v>211</v>
      </c>
      <c r="B213" s="4">
        <f>DataWithInflationBump!$F$3*((1+DataWithInflationBump!$I$3)^(DataAnalysis!C213-1))</f>
        <v>21003.621287886366</v>
      </c>
      <c r="C213">
        <f t="shared" si="12"/>
        <v>18</v>
      </c>
      <c r="D213" s="4">
        <f t="shared" si="13"/>
        <v>1469198.1217470251</v>
      </c>
      <c r="E213" s="4"/>
    </row>
    <row r="214" spans="1:5">
      <c r="A214">
        <f t="shared" si="11"/>
        <v>212</v>
      </c>
      <c r="B214" s="4">
        <f>DataWithInflationBump!$F$3*((1+DataWithInflationBump!$I$3)^(DataAnalysis!C214-1))</f>
        <v>21003.621287886366</v>
      </c>
      <c r="C214">
        <f t="shared" si="12"/>
        <v>18</v>
      </c>
      <c r="D214" s="4">
        <f t="shared" si="13"/>
        <v>1490201.7430349113</v>
      </c>
      <c r="E214" s="4"/>
    </row>
    <row r="215" spans="1:5">
      <c r="A215">
        <f t="shared" si="11"/>
        <v>213</v>
      </c>
      <c r="B215" s="4">
        <f>DataWithInflationBump!$F$3*((1+DataWithInflationBump!$I$3)^(DataAnalysis!C215-1))</f>
        <v>21003.621287886366</v>
      </c>
      <c r="C215">
        <f t="shared" si="12"/>
        <v>18</v>
      </c>
      <c r="D215" s="4">
        <f t="shared" si="13"/>
        <v>1511205.3643227976</v>
      </c>
      <c r="E215" s="4"/>
    </row>
    <row r="216" spans="1:5">
      <c r="A216">
        <f t="shared" si="11"/>
        <v>214</v>
      </c>
      <c r="B216" s="4">
        <f>DataWithInflationBump!$F$3*((1+DataWithInflationBump!$I$3)^(DataAnalysis!C216-1))</f>
        <v>21003.621287886366</v>
      </c>
      <c r="C216">
        <f t="shared" si="12"/>
        <v>18</v>
      </c>
      <c r="D216" s="4">
        <f t="shared" si="13"/>
        <v>1532208.9856106839</v>
      </c>
      <c r="E216" s="4"/>
    </row>
    <row r="217" spans="1:5">
      <c r="A217">
        <f t="shared" si="11"/>
        <v>215</v>
      </c>
      <c r="B217" s="4">
        <f>DataWithInflationBump!$F$3*((1+DataWithInflationBump!$I$3)^(DataAnalysis!C217-1))</f>
        <v>21003.621287886366</v>
      </c>
      <c r="C217">
        <f t="shared" si="12"/>
        <v>18</v>
      </c>
      <c r="D217" s="4">
        <f t="shared" si="13"/>
        <v>1553212.6068985702</v>
      </c>
      <c r="E217" s="4"/>
    </row>
    <row r="218" spans="1:5">
      <c r="A218">
        <f t="shared" si="11"/>
        <v>216</v>
      </c>
      <c r="B218" s="4">
        <f>DataWithInflationBump!$F$3*((1+DataWithInflationBump!$I$3)^(DataAnalysis!C218-1))</f>
        <v>21003.621287886366</v>
      </c>
      <c r="C218">
        <f t="shared" si="12"/>
        <v>18</v>
      </c>
      <c r="D218" s="4">
        <f t="shared" si="13"/>
        <v>1574216.2281864565</v>
      </c>
      <c r="E218" s="4"/>
    </row>
    <row r="219" spans="1:5">
      <c r="A219">
        <f t="shared" si="11"/>
        <v>217</v>
      </c>
      <c r="B219" s="4">
        <f>DataWithInflationBump!$F$3*((1+DataWithInflationBump!$I$3)^(DataAnalysis!C219-1))</f>
        <v>21423.69371364409</v>
      </c>
      <c r="C219">
        <f t="shared" si="12"/>
        <v>19</v>
      </c>
      <c r="D219" s="4">
        <f t="shared" si="13"/>
        <v>1595639.9219001005</v>
      </c>
      <c r="E219" s="4"/>
    </row>
    <row r="220" spans="1:5">
      <c r="A220">
        <f t="shared" si="11"/>
        <v>218</v>
      </c>
      <c r="B220" s="4">
        <f>DataWithInflationBump!$F$3*((1+DataWithInflationBump!$I$3)^(DataAnalysis!C220-1))</f>
        <v>21423.69371364409</v>
      </c>
      <c r="C220">
        <f t="shared" si="12"/>
        <v>19</v>
      </c>
      <c r="D220" s="4">
        <f t="shared" si="13"/>
        <v>1617063.6156137446</v>
      </c>
      <c r="E220" s="4"/>
    </row>
    <row r="221" spans="1:5">
      <c r="A221">
        <f t="shared" si="11"/>
        <v>219</v>
      </c>
      <c r="B221" s="4">
        <f>DataWithInflationBump!$F$3*((1+DataWithInflationBump!$I$3)^(DataAnalysis!C221-1))</f>
        <v>21423.69371364409</v>
      </c>
      <c r="C221">
        <f t="shared" si="12"/>
        <v>19</v>
      </c>
      <c r="D221" s="4">
        <f t="shared" si="13"/>
        <v>1638487.3093273886</v>
      </c>
      <c r="E221" s="4"/>
    </row>
    <row r="222" spans="1:5">
      <c r="A222">
        <f t="shared" si="11"/>
        <v>220</v>
      </c>
      <c r="B222" s="4">
        <f>DataWithInflationBump!$F$3*((1+DataWithInflationBump!$I$3)^(DataAnalysis!C222-1))</f>
        <v>21423.69371364409</v>
      </c>
      <c r="C222">
        <f t="shared" si="12"/>
        <v>19</v>
      </c>
      <c r="D222" s="4">
        <f t="shared" si="13"/>
        <v>1659911.0030410327</v>
      </c>
      <c r="E222" s="4"/>
    </row>
    <row r="223" spans="1:5">
      <c r="A223">
        <f t="shared" si="11"/>
        <v>221</v>
      </c>
      <c r="B223" s="4">
        <f>DataWithInflationBump!$F$3*((1+DataWithInflationBump!$I$3)^(DataAnalysis!C223-1))</f>
        <v>21423.69371364409</v>
      </c>
      <c r="C223">
        <f t="shared" si="12"/>
        <v>19</v>
      </c>
      <c r="D223" s="4">
        <f t="shared" si="13"/>
        <v>1681334.6967546768</v>
      </c>
      <c r="E223" s="4"/>
    </row>
    <row r="224" spans="1:5">
      <c r="A224">
        <f t="shared" si="11"/>
        <v>222</v>
      </c>
      <c r="B224" s="4">
        <f>DataWithInflationBump!$F$3*((1+DataWithInflationBump!$I$3)^(DataAnalysis!C224-1))</f>
        <v>21423.69371364409</v>
      </c>
      <c r="C224">
        <f t="shared" si="12"/>
        <v>19</v>
      </c>
      <c r="D224" s="4">
        <f t="shared" si="13"/>
        <v>1702758.3904683208</v>
      </c>
      <c r="E224" s="4"/>
    </row>
    <row r="225" spans="1:5">
      <c r="A225">
        <f t="shared" si="11"/>
        <v>223</v>
      </c>
      <c r="B225" s="4">
        <f>DataWithInflationBump!$F$3*((1+DataWithInflationBump!$I$3)^(DataAnalysis!C225-1))</f>
        <v>21423.69371364409</v>
      </c>
      <c r="C225">
        <f t="shared" si="12"/>
        <v>19</v>
      </c>
      <c r="D225" s="4">
        <f t="shared" si="13"/>
        <v>1724182.0841819649</v>
      </c>
      <c r="E225" s="4"/>
    </row>
    <row r="226" spans="1:5">
      <c r="A226">
        <f t="shared" si="11"/>
        <v>224</v>
      </c>
      <c r="B226" s="4">
        <f>DataWithInflationBump!$F$3*((1+DataWithInflationBump!$I$3)^(DataAnalysis!C226-1))</f>
        <v>21423.69371364409</v>
      </c>
      <c r="C226">
        <f t="shared" si="12"/>
        <v>19</v>
      </c>
      <c r="D226" s="4">
        <f t="shared" si="13"/>
        <v>1745605.7778956089</v>
      </c>
      <c r="E226" s="4"/>
    </row>
    <row r="227" spans="1:5">
      <c r="A227">
        <f t="shared" si="11"/>
        <v>225</v>
      </c>
      <c r="B227" s="4">
        <f>DataWithInflationBump!$F$3*((1+DataWithInflationBump!$I$3)^(DataAnalysis!C227-1))</f>
        <v>21423.69371364409</v>
      </c>
      <c r="C227">
        <f t="shared" si="12"/>
        <v>19</v>
      </c>
      <c r="D227" s="4">
        <f t="shared" si="13"/>
        <v>1767029.471609253</v>
      </c>
      <c r="E227" s="4"/>
    </row>
    <row r="228" spans="1:5">
      <c r="A228">
        <f t="shared" si="11"/>
        <v>226</v>
      </c>
      <c r="B228" s="4">
        <f>DataWithInflationBump!$F$3*((1+DataWithInflationBump!$I$3)^(DataAnalysis!C228-1))</f>
        <v>21423.69371364409</v>
      </c>
      <c r="C228">
        <f t="shared" si="12"/>
        <v>19</v>
      </c>
      <c r="D228" s="4">
        <f t="shared" si="13"/>
        <v>1788453.165322897</v>
      </c>
      <c r="E228" s="4"/>
    </row>
    <row r="229" spans="1:5">
      <c r="A229">
        <f t="shared" si="11"/>
        <v>227</v>
      </c>
      <c r="B229" s="4">
        <f>DataWithInflationBump!$F$3*((1+DataWithInflationBump!$I$3)^(DataAnalysis!C229-1))</f>
        <v>21423.69371364409</v>
      </c>
      <c r="C229">
        <f t="shared" si="12"/>
        <v>19</v>
      </c>
      <c r="D229" s="4">
        <f t="shared" si="13"/>
        <v>1809876.8590365411</v>
      </c>
      <c r="E229" s="4"/>
    </row>
    <row r="230" spans="1:5">
      <c r="A230">
        <f t="shared" si="11"/>
        <v>228</v>
      </c>
      <c r="B230" s="4">
        <f>DataWithInflationBump!$F$3*((1+DataWithInflationBump!$I$3)^(DataAnalysis!C230-1))</f>
        <v>21423.69371364409</v>
      </c>
      <c r="C230">
        <f t="shared" si="12"/>
        <v>19</v>
      </c>
      <c r="D230" s="4">
        <f t="shared" si="13"/>
        <v>1831300.5527501851</v>
      </c>
      <c r="E230" s="4"/>
    </row>
    <row r="231" spans="1:5">
      <c r="A231">
        <f t="shared" si="11"/>
        <v>229</v>
      </c>
      <c r="B231" s="4">
        <f>DataWithInflationBump!$F$3*((1+DataWithInflationBump!$I$3)^(DataAnalysis!C231-1))</f>
        <v>21852.167587916971</v>
      </c>
      <c r="C231">
        <f t="shared" si="12"/>
        <v>20</v>
      </c>
      <c r="D231" s="4">
        <f t="shared" si="13"/>
        <v>1853152.7203381022</v>
      </c>
      <c r="E231" s="4"/>
    </row>
    <row r="232" spans="1:5">
      <c r="A232">
        <f t="shared" si="11"/>
        <v>230</v>
      </c>
      <c r="B232" s="4">
        <f>DataWithInflationBump!$F$3*((1+DataWithInflationBump!$I$3)^(DataAnalysis!C232-1))</f>
        <v>21852.167587916971</v>
      </c>
      <c r="C232">
        <f t="shared" si="12"/>
        <v>20</v>
      </c>
      <c r="D232" s="4">
        <f t="shared" si="13"/>
        <v>1875004.8879260193</v>
      </c>
      <c r="E232" s="4"/>
    </row>
    <row r="233" spans="1:5">
      <c r="A233">
        <f t="shared" si="11"/>
        <v>231</v>
      </c>
      <c r="B233" s="4">
        <f>DataWithInflationBump!$F$3*((1+DataWithInflationBump!$I$3)^(DataAnalysis!C233-1))</f>
        <v>21852.167587916971</v>
      </c>
      <c r="C233">
        <f t="shared" si="12"/>
        <v>20</v>
      </c>
      <c r="D233" s="4">
        <f t="shared" si="13"/>
        <v>1896857.0555139363</v>
      </c>
      <c r="E233" s="4"/>
    </row>
    <row r="234" spans="1:5">
      <c r="A234">
        <f t="shared" si="11"/>
        <v>232</v>
      </c>
      <c r="B234" s="4">
        <f>DataWithInflationBump!$F$3*((1+DataWithInflationBump!$I$3)^(DataAnalysis!C234-1))</f>
        <v>21852.167587916971</v>
      </c>
      <c r="C234">
        <f t="shared" si="12"/>
        <v>20</v>
      </c>
      <c r="D234" s="4">
        <f t="shared" si="13"/>
        <v>1918709.2231018534</v>
      </c>
      <c r="E234" s="4"/>
    </row>
    <row r="235" spans="1:5">
      <c r="A235">
        <f t="shared" si="11"/>
        <v>233</v>
      </c>
      <c r="B235" s="4">
        <f>DataWithInflationBump!$F$3*((1+DataWithInflationBump!$I$3)^(DataAnalysis!C235-1))</f>
        <v>21852.167587916971</v>
      </c>
      <c r="C235">
        <f t="shared" si="12"/>
        <v>20</v>
      </c>
      <c r="D235" s="4">
        <f t="shared" si="13"/>
        <v>1940561.3906897705</v>
      </c>
      <c r="E235" s="4"/>
    </row>
    <row r="236" spans="1:5">
      <c r="A236">
        <f t="shared" si="11"/>
        <v>234</v>
      </c>
      <c r="B236" s="4">
        <f>DataWithInflationBump!$F$3*((1+DataWithInflationBump!$I$3)^(DataAnalysis!C236-1))</f>
        <v>21852.167587916971</v>
      </c>
      <c r="C236">
        <f t="shared" si="12"/>
        <v>20</v>
      </c>
      <c r="D236" s="4">
        <f t="shared" si="13"/>
        <v>1962413.5582776875</v>
      </c>
      <c r="E236" s="4"/>
    </row>
    <row r="237" spans="1:5">
      <c r="A237">
        <f t="shared" si="11"/>
        <v>235</v>
      </c>
      <c r="B237" s="4">
        <f>DataWithInflationBump!$F$3*((1+DataWithInflationBump!$I$3)^(DataAnalysis!C237-1))</f>
        <v>21852.167587916971</v>
      </c>
      <c r="C237">
        <f t="shared" si="12"/>
        <v>20</v>
      </c>
      <c r="D237" s="4">
        <f t="shared" si="13"/>
        <v>1984265.7258656046</v>
      </c>
      <c r="E237" s="4"/>
    </row>
    <row r="238" spans="1:5">
      <c r="A238">
        <f t="shared" si="11"/>
        <v>236</v>
      </c>
      <c r="B238" s="4">
        <f>DataWithInflationBump!$F$3*((1+DataWithInflationBump!$I$3)^(DataAnalysis!C238-1))</f>
        <v>21852.167587916971</v>
      </c>
      <c r="C238">
        <f t="shared" si="12"/>
        <v>20</v>
      </c>
      <c r="D238" s="4">
        <f t="shared" si="13"/>
        <v>2006117.8934535217</v>
      </c>
      <c r="E238" s="4"/>
    </row>
    <row r="239" spans="1:5">
      <c r="A239">
        <f t="shared" si="11"/>
        <v>237</v>
      </c>
      <c r="B239" s="4">
        <f>DataWithInflationBump!$F$3*((1+DataWithInflationBump!$I$3)^(DataAnalysis!C239-1))</f>
        <v>21852.167587916971</v>
      </c>
      <c r="C239">
        <f t="shared" si="12"/>
        <v>20</v>
      </c>
      <c r="D239" s="4">
        <f t="shared" si="13"/>
        <v>2027970.0610414387</v>
      </c>
      <c r="E239" s="4"/>
    </row>
    <row r="240" spans="1:5">
      <c r="A240">
        <f t="shared" si="11"/>
        <v>238</v>
      </c>
      <c r="B240" s="4">
        <f>DataWithInflationBump!$F$3*((1+DataWithInflationBump!$I$3)^(DataAnalysis!C240-1))</f>
        <v>21852.167587916971</v>
      </c>
      <c r="C240">
        <f t="shared" si="12"/>
        <v>20</v>
      </c>
      <c r="D240" s="4">
        <f t="shared" si="13"/>
        <v>2049822.2286293558</v>
      </c>
      <c r="E240" s="4"/>
    </row>
    <row r="241" spans="1:5">
      <c r="A241">
        <f t="shared" si="11"/>
        <v>239</v>
      </c>
      <c r="B241" s="4">
        <f>DataWithInflationBump!$F$3*((1+DataWithInflationBump!$I$3)^(DataAnalysis!C241-1))</f>
        <v>21852.167587916971</v>
      </c>
      <c r="C241">
        <f t="shared" si="12"/>
        <v>20</v>
      </c>
      <c r="D241" s="4">
        <f t="shared" si="13"/>
        <v>2071674.3962172728</v>
      </c>
      <c r="E241" s="4"/>
    </row>
    <row r="242" spans="1:5">
      <c r="A242">
        <f t="shared" si="11"/>
        <v>240</v>
      </c>
      <c r="B242" s="4">
        <f>DataWithInflationBump!$F$3*((1+DataWithInflationBump!$I$3)^(DataAnalysis!C242-1))</f>
        <v>21852.167587916971</v>
      </c>
      <c r="C242">
        <f t="shared" ref="C242" si="14">INT((A242-1)/12)+1</f>
        <v>20</v>
      </c>
      <c r="D242" s="4">
        <f t="shared" ref="D242" si="15">D241+B242</f>
        <v>2093526.5638051899</v>
      </c>
      <c r="E242" s="4"/>
    </row>
    <row r="243" spans="1:5">
      <c r="B243" s="4"/>
    </row>
    <row r="244" spans="1:5">
      <c r="B244" s="4"/>
    </row>
    <row r="245" spans="1:5">
      <c r="B245" s="4"/>
    </row>
    <row r="246" spans="1:5">
      <c r="B246" s="4"/>
    </row>
    <row r="247" spans="1:5">
      <c r="B247" s="4"/>
    </row>
    <row r="248" spans="1:5">
      <c r="B248" s="4"/>
    </row>
  </sheetData>
  <mergeCells count="2">
    <mergeCell ref="G2:J4"/>
    <mergeCell ref="G1:J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BaseData</vt:lpstr>
      <vt:lpstr>DataWithInflationBump</vt:lpstr>
      <vt:lpstr>DataAnalysis</vt:lpstr>
    </vt:vector>
  </TitlesOfParts>
  <Company>Tony Lima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Lima</dc:creator>
  <cp:lastModifiedBy>Norma Schroder</cp:lastModifiedBy>
  <dcterms:created xsi:type="dcterms:W3CDTF">2017-09-24T18:49:10Z</dcterms:created>
  <dcterms:modified xsi:type="dcterms:W3CDTF">2017-09-25T04:33:30Z</dcterms:modified>
</cp:coreProperties>
</file>